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35" windowHeight="8910" tabRatio="941" activeTab="0"/>
  </bookViews>
  <sheets>
    <sheet name="Радиус FM с 1.03.2015" sheetId="1" r:id="rId1"/>
    <sheet name="Скидки net радиус FM" sheetId="2" r:id="rId2"/>
  </sheets>
  <definedNames>
    <definedName name="_xlnm.Print_Area" localSheetId="0">'Радиус FM с 1.03.2015'!$A$1:$D$45</definedName>
  </definedNames>
  <calcPr fullCalcOnLoad="1"/>
</workbook>
</file>

<file path=xl/sharedStrings.xml><?xml version="1.0" encoding="utf-8"?>
<sst xmlns="http://schemas.openxmlformats.org/spreadsheetml/2006/main" count="97" uniqueCount="82">
  <si>
    <t>ВРЕМЯ</t>
  </si>
  <si>
    <r>
      <t>ЦЕНА 1 МИН.</t>
    </r>
    <r>
      <rPr>
        <sz val="11"/>
        <rFont val="Arial Cyr"/>
        <family val="0"/>
      </rPr>
      <t xml:space="preserve"> 
/USD./</t>
    </r>
  </si>
  <si>
    <t>6:00 – 7:00</t>
  </si>
  <si>
    <t>10:00 – 12:00, 14:00-17:00</t>
  </si>
  <si>
    <t>10:00 – 15:00</t>
  </si>
  <si>
    <t xml:space="preserve">Первое - последнее место в блоке – надбавка 20% </t>
  </si>
  <si>
    <t>Стоимость производства рассчитывается дополнительно</t>
  </si>
  <si>
    <r>
      <t xml:space="preserve">Все цены  в </t>
    </r>
    <r>
      <rPr>
        <b/>
        <sz val="9"/>
        <color indexed="10"/>
        <rFont val="Arial Cyr"/>
        <family val="0"/>
      </rPr>
      <t>бел. рублях указаны с учётом НДС,</t>
    </r>
    <r>
      <rPr>
        <b/>
        <sz val="9"/>
        <color indexed="8"/>
        <rFont val="Arial Cyr"/>
        <family val="0"/>
      </rPr>
      <t xml:space="preserve"> всех налогов и сборов, а в </t>
    </r>
    <r>
      <rPr>
        <b/>
        <sz val="9"/>
        <color indexed="10"/>
        <rFont val="Arial Cyr"/>
        <family val="0"/>
      </rPr>
      <t>USD – без НДС</t>
    </r>
  </si>
  <si>
    <t>Скидка на анонсы культурно-массовых  мероприятий – 50 %</t>
  </si>
  <si>
    <t>Скидка рекламному агентству – 15 %</t>
  </si>
  <si>
    <t>СТОИМОСТЬ РАЗМЕЩЕНИЯ  УСТНОЙ   ИНФОРМАЦИИ  ВНЕ  РЕКЛАМНЫХ БЛОКОВ</t>
  </si>
  <si>
    <r>
      <t>ЦЕНА</t>
    </r>
    <r>
      <rPr>
        <b/>
        <sz val="11"/>
        <color indexed="12"/>
        <rFont val="Arial Cyr"/>
        <family val="0"/>
      </rPr>
      <t xml:space="preserve"> 1 МИН.</t>
    </r>
  </si>
  <si>
    <t>/USD./</t>
  </si>
  <si>
    <t>1 слово = 1 сек.</t>
  </si>
  <si>
    <t>Спонсорские номинации</t>
  </si>
  <si>
    <t>НОМИНАЦИЯ</t>
  </si>
  <si>
    <t>МИНИМАЛЬНЫЙ ОБЪЕМ</t>
  </si>
  <si>
    <t>Тариф</t>
  </si>
  <si>
    <t>неделя</t>
  </si>
  <si>
    <r>
      <t xml:space="preserve">«Музыкальный соло – спот» </t>
    </r>
    <r>
      <rPr>
        <sz val="11"/>
        <rFont val="Arial Cyr"/>
        <family val="0"/>
      </rPr>
      <t>(Стопроцентный хит»/«Старый добрый хит»)</t>
    </r>
  </si>
  <si>
    <t xml:space="preserve">неделя </t>
  </si>
  <si>
    <t xml:space="preserve">Эксклюзивная подача рекламной информации с упоминанием спонсора/партнера </t>
  </si>
  <si>
    <t>на период, не превышающий 4 месяца</t>
  </si>
  <si>
    <t>на период от 4 месяцев до 1 года</t>
  </si>
  <si>
    <t>Рекламный бюджет (net)               на радиостанции "Радиус-FM" (USD)</t>
  </si>
  <si>
    <t>Скидка</t>
  </si>
  <si>
    <t>Скидки за сумму заказа (рекламного бюджета) в спонсорских номинациях</t>
  </si>
  <si>
    <t>за сумму заказа в месяц</t>
  </si>
  <si>
    <r>
      <t>«Спонсор рубрики», «Спонсор шоу»,
«Спонсор авторской  программы»</t>
    </r>
    <r>
      <rPr>
        <sz val="11"/>
        <rFont val="Arial Cyr"/>
        <family val="0"/>
      </rPr>
      <t xml:space="preserve"> </t>
    </r>
  </si>
  <si>
    <t>/бел. руб./</t>
  </si>
  <si>
    <t xml:space="preserve">/бел. руб./ </t>
  </si>
  <si>
    <r>
      <t xml:space="preserve">ЦЕНА 1 МИН.  
с НДС </t>
    </r>
    <r>
      <rPr>
        <sz val="11"/>
        <rFont val="Arial Cyr"/>
        <family val="0"/>
      </rPr>
      <t>/бел. руб/</t>
    </r>
  </si>
  <si>
    <t xml:space="preserve">Скидки при размещении рекламы в блоках на  радиостанции "Радиус FM" </t>
  </si>
  <si>
    <t>Рекламный бюджет (net)               на радиостанции "Радиус FM" (тыс.руб.)</t>
  </si>
  <si>
    <t>Рекламный бюджет (net)               на радиостанции "Радиус FM" (USD)</t>
  </si>
  <si>
    <t>УТВЕРЖДАЮ</t>
  </si>
  <si>
    <t>Начало/середина/окончание часа (соло – спот) 
«Спонсор выпуска новостей»
«Спонсор прогноза  погоды»
«Расширенный прогноз  погоды»</t>
  </si>
  <si>
    <t>Размещение спонсорских номинаций 
в ночное время (00:00 - 05:59)</t>
  </si>
  <si>
    <t>СТОИМОСТЬ РАЗМЕЩЕНИЯ РОЛИКА В РЕКЛАМНЫХ БЛОКАХ (ПОНЕДЕЛЬНИК-ПЯТНИЦА)</t>
  </si>
  <si>
    <t>СТОИМОСТЬ РАЗМЕЩЕНИЯ РОЛИКА В РЕКЛАМНЫХ БЛОКАХ (СУББОТА, ВОСКРЕСЕНЬЕ)</t>
  </si>
  <si>
    <t>Выбор конкретного рекламного блока -  надбавка   10%</t>
  </si>
  <si>
    <t>Cross-promotion  -  надбавка 20%</t>
  </si>
  <si>
    <r>
      <t xml:space="preserve">Анонсы программы/ шоу 
</t>
    </r>
    <r>
      <rPr>
        <sz val="11"/>
        <rFont val="Arial Cyr"/>
        <family val="0"/>
      </rPr>
      <t>в рекламных блоках в течение дня</t>
    </r>
  </si>
  <si>
    <t xml:space="preserve">  </t>
  </si>
  <si>
    <r>
      <t xml:space="preserve">Главный директор 
главной дирекции 
продаж и маркетинга </t>
    </r>
    <r>
      <rPr>
        <sz val="11"/>
        <rFont val="Arial"/>
        <family val="2"/>
      </rPr>
      <t>___________________</t>
    </r>
    <r>
      <rPr>
        <b/>
        <sz val="11"/>
        <rFont val="Arial"/>
        <family val="2"/>
      </rPr>
      <t xml:space="preserve"> Лашук С.В.</t>
    </r>
  </si>
  <si>
    <t>Приложение 1 к тарифам с 01.10.2014</t>
  </si>
  <si>
    <t>от 1 160 до 1 550</t>
  </si>
  <si>
    <t>от 11 660 до 15 500</t>
  </si>
  <si>
    <t>от 1 550 до 2 180</t>
  </si>
  <si>
    <t>от 15 500 до 21 800</t>
  </si>
  <si>
    <t>от 2 180 до 3 270</t>
  </si>
  <si>
    <t>от 21 800 до 32 700</t>
  </si>
  <si>
    <t>от 3 270 до 4 920</t>
  </si>
  <si>
    <t>от 32 700 до 49 200</t>
  </si>
  <si>
    <t>от 4 920 до 7 800</t>
  </si>
  <si>
    <t>от 49 200 до 78 100</t>
  </si>
  <si>
    <t>от 7 800</t>
  </si>
  <si>
    <t>от 78 100</t>
  </si>
  <si>
    <t>от  6 000  до  7 450</t>
  </si>
  <si>
    <t>от  7 450  до  11 300</t>
  </si>
  <si>
    <t>от  11 300</t>
  </si>
  <si>
    <t>Тарифы на радиус FM с 1 марта 2015г.</t>
  </si>
  <si>
    <t>7:00 – 10:00, 12:00 – 14:00, 17:00 – 20:00</t>
  </si>
  <si>
    <t>20:00 +</t>
  </si>
  <si>
    <t>9:00 – 10:00, 15:00 – 20:00</t>
  </si>
  <si>
    <t>Приложение 1</t>
  </si>
  <si>
    <t>от 6 200 до 8 200</t>
  </si>
  <si>
    <t>от 62 000 до 82 000</t>
  </si>
  <si>
    <t>от 8 200 до 11 500</t>
  </si>
  <si>
    <t>от 82 000 до 115 000</t>
  </si>
  <si>
    <t>от 11 500 до 17 000</t>
  </si>
  <si>
    <t>от 115 000 до 170 000</t>
  </si>
  <si>
    <t>от 17 000 до 26 000</t>
  </si>
  <si>
    <t>от 170 000 до 260 000</t>
  </si>
  <si>
    <t>от 26 000 до 40 500</t>
  </si>
  <si>
    <t>от 260 000 до 405 000</t>
  </si>
  <si>
    <t xml:space="preserve">от 40 500 </t>
  </si>
  <si>
    <t xml:space="preserve">от 405 000 </t>
  </si>
  <si>
    <t>от 26 000 до 32 600</t>
  </si>
  <si>
    <t>от 32 600 до 50 200</t>
  </si>
  <si>
    <t>от 50 200</t>
  </si>
  <si>
    <r>
      <t>6:00 – 9:00,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20:00 +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</si>
</sst>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_(* #,##0_);_(* \(#,##0\);_(* &quot;-&quot;??_);_(@_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00_р_._-;\-* #,##0.000_р_._-;_-* &quot;-&quot;??_р_._-;_-@_-"/>
    <numFmt numFmtId="181" formatCode="_-* #,##0.00000_р_._-;\-* #,##0.00000_р_._-;_-* &quot;-&quot;??_р_._-;_-@_-"/>
    <numFmt numFmtId="182" formatCode="#,##0.000"/>
    <numFmt numFmtId="183" formatCode="#,##0.0"/>
  </numFmts>
  <fonts count="62">
    <font>
      <sz val="10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1"/>
      <color indexed="8"/>
      <name val="Arial Cyr"/>
      <family val="0"/>
    </font>
    <font>
      <b/>
      <u val="single"/>
      <sz val="11"/>
      <name val="Arial Cyr"/>
      <family val="0"/>
    </font>
    <font>
      <sz val="11"/>
      <name val="Arial"/>
      <family val="2"/>
    </font>
    <font>
      <b/>
      <i/>
      <u val="single"/>
      <sz val="12"/>
      <color indexed="17"/>
      <name val="Arial Cyr"/>
      <family val="0"/>
    </font>
    <font>
      <b/>
      <u val="single"/>
      <sz val="10"/>
      <color indexed="17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2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9" fontId="16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9" fontId="16" fillId="0" borderId="14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9" fontId="16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80" fontId="24" fillId="0" borderId="0" xfId="61" applyNumberFormat="1" applyFont="1" applyFill="1" applyBorder="1" applyAlignment="1">
      <alignment vertical="center" wrapText="1"/>
    </xf>
    <xf numFmtId="180" fontId="25" fillId="0" borderId="0" xfId="61" applyNumberFormat="1" applyFont="1" applyFill="1" applyBorder="1" applyAlignment="1">
      <alignment vertical="center" wrapText="1"/>
    </xf>
    <xf numFmtId="180" fontId="26" fillId="0" borderId="0" xfId="61" applyNumberFormat="1" applyFont="1" applyFill="1" applyBorder="1" applyAlignment="1">
      <alignment vertical="center" wrapText="1"/>
    </xf>
    <xf numFmtId="43" fontId="26" fillId="0" borderId="0" xfId="61" applyFont="1" applyFill="1" applyBorder="1" applyAlignment="1">
      <alignment vertical="center" wrapText="1"/>
    </xf>
    <xf numFmtId="43" fontId="25" fillId="0" borderId="0" xfId="61" applyFont="1" applyFill="1" applyBorder="1" applyAlignment="1">
      <alignment vertical="center" wrapText="1"/>
    </xf>
    <xf numFmtId="43" fontId="24" fillId="0" borderId="0" xfId="61" applyFont="1" applyFill="1" applyBorder="1" applyAlignment="1">
      <alignment vertical="center" wrapText="1"/>
    </xf>
    <xf numFmtId="0" fontId="24" fillId="0" borderId="0" xfId="0" applyFont="1" applyAlignment="1">
      <alignment/>
    </xf>
    <xf numFmtId="43" fontId="24" fillId="0" borderId="0" xfId="6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9" fontId="16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9" fontId="16" fillId="0" borderId="22" xfId="0" applyNumberFormat="1" applyFont="1" applyFill="1" applyBorder="1" applyAlignment="1">
      <alignment horizontal="center"/>
    </xf>
    <xf numFmtId="9" fontId="16" fillId="0" borderId="23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/>
    </xf>
    <xf numFmtId="9" fontId="16" fillId="0" borderId="25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9" fontId="16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9" fontId="16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3" fontId="3" fillId="0" borderId="26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Alignment="1">
      <alignment horizontal="righ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Личный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3429000</xdr:colOff>
      <xdr:row>2</xdr:row>
      <xdr:rowOff>85725</xdr:rowOff>
    </xdr:to>
    <xdr:pic>
      <xdr:nvPicPr>
        <xdr:cNvPr id="1" name="Picture 1" descr="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09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56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47.625" style="0" customWidth="1"/>
    <col min="2" max="2" width="15.00390625" style="0" customWidth="1"/>
    <col min="3" max="3" width="16.25390625" style="0" customWidth="1"/>
    <col min="4" max="4" width="18.75390625" style="0" customWidth="1"/>
    <col min="5" max="5" width="16.75390625" style="0" customWidth="1"/>
  </cols>
  <sheetData>
    <row r="1" spans="3:4" ht="15.75" customHeight="1">
      <c r="C1" s="3"/>
      <c r="D1" s="39" t="s">
        <v>35</v>
      </c>
    </row>
    <row r="2" spans="3:6" ht="63" customHeight="1">
      <c r="C2" s="98" t="s">
        <v>44</v>
      </c>
      <c r="D2" s="98"/>
      <c r="E2" s="40"/>
      <c r="F2" s="40"/>
    </row>
    <row r="3" spans="3:7" ht="9" customHeight="1">
      <c r="C3" s="40"/>
      <c r="D3" s="94"/>
      <c r="E3" s="94"/>
      <c r="F3" s="94"/>
      <c r="G3" s="94"/>
    </row>
    <row r="4" spans="1:5" ht="21.75" customHeight="1">
      <c r="A4" s="103" t="s">
        <v>61</v>
      </c>
      <c r="B4" s="103"/>
      <c r="C4" s="103"/>
      <c r="D4" s="103"/>
      <c r="E4" s="41"/>
    </row>
    <row r="5" spans="1:5" ht="12" customHeight="1">
      <c r="A5" s="1"/>
      <c r="B5" s="1"/>
      <c r="C5" s="1"/>
      <c r="D5" s="1"/>
      <c r="E5" s="1"/>
    </row>
    <row r="6" s="3" customFormat="1" ht="15.75" thickBot="1">
      <c r="A6" s="2" t="s">
        <v>38</v>
      </c>
    </row>
    <row r="7" spans="1:4" s="3" customFormat="1" ht="28.5" customHeight="1">
      <c r="A7" s="99" t="s">
        <v>0</v>
      </c>
      <c r="B7" s="101" t="s">
        <v>31</v>
      </c>
      <c r="C7" s="84" t="s">
        <v>1</v>
      </c>
      <c r="D7" s="4"/>
    </row>
    <row r="8" spans="1:4" s="3" customFormat="1" ht="12.75" customHeight="1" hidden="1">
      <c r="A8" s="100"/>
      <c r="B8" s="102"/>
      <c r="C8" s="85"/>
      <c r="D8" s="4"/>
    </row>
    <row r="9" spans="1:4" s="3" customFormat="1" ht="15" customHeight="1">
      <c r="A9" s="38" t="s">
        <v>2</v>
      </c>
      <c r="B9" s="6">
        <v>230000</v>
      </c>
      <c r="C9" s="59">
        <f>B9/15000</f>
        <v>15.333333333333334</v>
      </c>
      <c r="D9" s="7"/>
    </row>
    <row r="10" spans="1:3" s="3" customFormat="1" ht="15" customHeight="1">
      <c r="A10" s="38" t="s">
        <v>62</v>
      </c>
      <c r="B10" s="6">
        <f>550000*1.2</f>
        <v>660000</v>
      </c>
      <c r="C10" s="59">
        <f>B10/15000</f>
        <v>44</v>
      </c>
    </row>
    <row r="11" spans="1:3" s="3" customFormat="1" ht="15.75" customHeight="1">
      <c r="A11" s="38" t="s">
        <v>3</v>
      </c>
      <c r="B11" s="6">
        <f>ROUNDDOWN(385000*1.2,-4)</f>
        <v>460000</v>
      </c>
      <c r="C11" s="59">
        <f>B11/15000</f>
        <v>30.666666666666668</v>
      </c>
    </row>
    <row r="12" spans="1:3" s="3" customFormat="1" ht="15.75" thickBot="1">
      <c r="A12" s="60" t="s">
        <v>63</v>
      </c>
      <c r="B12" s="61">
        <f>ROUNDUP(140000*1.2,-4)</f>
        <v>170000</v>
      </c>
      <c r="C12" s="62">
        <f>B12/15000</f>
        <v>11.333333333333334</v>
      </c>
    </row>
    <row r="13" s="3" customFormat="1" ht="14.25"/>
    <row r="14" s="3" customFormat="1" ht="3" customHeight="1"/>
    <row r="15" s="3" customFormat="1" ht="15.75" thickBot="1">
      <c r="A15" s="8" t="s">
        <v>39</v>
      </c>
    </row>
    <row r="16" spans="1:4" s="3" customFormat="1" ht="12.75" customHeight="1">
      <c r="A16" s="99" t="s">
        <v>0</v>
      </c>
      <c r="B16" s="101" t="s">
        <v>31</v>
      </c>
      <c r="C16" s="84" t="s">
        <v>1</v>
      </c>
      <c r="D16" s="4"/>
    </row>
    <row r="17" spans="1:4" s="3" customFormat="1" ht="15">
      <c r="A17" s="100"/>
      <c r="B17" s="102"/>
      <c r="C17" s="85"/>
      <c r="D17" s="4"/>
    </row>
    <row r="18" spans="1:4" s="3" customFormat="1" ht="15">
      <c r="A18" s="38" t="s">
        <v>81</v>
      </c>
      <c r="B18" s="6">
        <f>ROUNDUP(140000*1.2,-4)</f>
        <v>170000</v>
      </c>
      <c r="C18" s="59">
        <f>B18/15000</f>
        <v>11.333333333333334</v>
      </c>
      <c r="D18" s="7"/>
    </row>
    <row r="19" spans="1:4" s="3" customFormat="1" ht="15">
      <c r="A19" s="38" t="s">
        <v>64</v>
      </c>
      <c r="B19" s="81">
        <f>ROUNDDOWN(295000*1.2,-4)</f>
        <v>350000</v>
      </c>
      <c r="C19" s="59">
        <f>B19/15000</f>
        <v>23.333333333333332</v>
      </c>
      <c r="D19" s="7"/>
    </row>
    <row r="20" spans="1:4" s="3" customFormat="1" ht="15.75" thickBot="1">
      <c r="A20" s="60" t="s">
        <v>4</v>
      </c>
      <c r="B20" s="61">
        <f>ROUNDDOWN(385000*1.2,-4)</f>
        <v>460000</v>
      </c>
      <c r="C20" s="46">
        <f>B20/15000</f>
        <v>30.666666666666668</v>
      </c>
      <c r="D20" s="7"/>
    </row>
    <row r="21" spans="1:5" ht="12.75">
      <c r="A21" s="9"/>
      <c r="B21" s="9"/>
      <c r="C21" s="9"/>
      <c r="D21" s="9"/>
      <c r="E21" s="9"/>
    </row>
    <row r="22" spans="1:5" ht="11.25" customHeight="1">
      <c r="A22" s="86" t="s">
        <v>5</v>
      </c>
      <c r="B22" s="86"/>
      <c r="C22" s="86"/>
      <c r="D22" s="86"/>
      <c r="E22" s="10"/>
    </row>
    <row r="23" spans="1:5" ht="12" customHeight="1">
      <c r="A23" s="86" t="s">
        <v>40</v>
      </c>
      <c r="B23" s="86"/>
      <c r="C23" s="86"/>
      <c r="D23" s="86"/>
      <c r="E23" s="10"/>
    </row>
    <row r="24" spans="1:5" ht="12" customHeight="1">
      <c r="A24" s="86" t="s">
        <v>41</v>
      </c>
      <c r="B24" s="86"/>
      <c r="C24" s="86"/>
      <c r="D24" s="86"/>
      <c r="E24" s="10"/>
    </row>
    <row r="25" spans="1:5" ht="10.5" customHeight="1">
      <c r="A25" s="86" t="s">
        <v>6</v>
      </c>
      <c r="B25" s="86"/>
      <c r="C25" s="86"/>
      <c r="D25" s="86"/>
      <c r="E25" s="10"/>
    </row>
    <row r="26" spans="1:5" ht="12.75" customHeight="1">
      <c r="A26" s="86" t="s">
        <v>7</v>
      </c>
      <c r="B26" s="86"/>
      <c r="C26" s="86"/>
      <c r="D26" s="86"/>
      <c r="E26" s="11"/>
    </row>
    <row r="27" spans="1:5" ht="11.25" customHeight="1">
      <c r="A27" s="86" t="s">
        <v>8</v>
      </c>
      <c r="B27" s="86"/>
      <c r="C27" s="86"/>
      <c r="D27" s="86"/>
      <c r="E27" s="10"/>
    </row>
    <row r="28" spans="1:5" ht="12.75">
      <c r="A28" s="91" t="s">
        <v>9</v>
      </c>
      <c r="B28" s="91"/>
      <c r="C28" s="91"/>
      <c r="D28" s="91"/>
      <c r="E28" s="12"/>
    </row>
    <row r="29" spans="1:5" ht="12.75">
      <c r="A29" s="9"/>
      <c r="B29" s="9"/>
      <c r="C29" s="9"/>
      <c r="D29" s="9"/>
      <c r="E29" s="9"/>
    </row>
    <row r="30" s="3" customFormat="1" ht="15">
      <c r="A30" s="13" t="s">
        <v>10</v>
      </c>
    </row>
    <row r="31" s="3" customFormat="1" ht="14.25"/>
    <row r="32" spans="1:4" s="3" customFormat="1" ht="30" customHeight="1">
      <c r="A32" s="14" t="s">
        <v>11</v>
      </c>
      <c r="B32" s="5" t="s">
        <v>29</v>
      </c>
      <c r="C32" s="5" t="s">
        <v>12</v>
      </c>
      <c r="D32" s="7"/>
    </row>
    <row r="33" spans="1:4" s="3" customFormat="1" ht="15">
      <c r="A33" s="15" t="s">
        <v>13</v>
      </c>
      <c r="B33" s="6">
        <v>750000</v>
      </c>
      <c r="C33" s="42">
        <f>B33/15000</f>
        <v>50</v>
      </c>
      <c r="D33" s="7"/>
    </row>
    <row r="34" spans="1:5" ht="12.75">
      <c r="A34" s="9"/>
      <c r="B34" s="9"/>
      <c r="C34" s="9"/>
      <c r="D34" s="9"/>
      <c r="E34" s="9"/>
    </row>
    <row r="35" spans="1:5" ht="12.75" hidden="1">
      <c r="A35" s="9"/>
      <c r="B35" s="16"/>
      <c r="C35" s="16"/>
      <c r="D35" s="16"/>
      <c r="E35" s="9"/>
    </row>
    <row r="36" s="3" customFormat="1" ht="15">
      <c r="A36" s="17" t="s">
        <v>14</v>
      </c>
    </row>
    <row r="37" s="3" customFormat="1" ht="3.75" customHeight="1" thickBot="1"/>
    <row r="38" spans="1:5" s="19" customFormat="1" ht="15">
      <c r="A38" s="92" t="s">
        <v>15</v>
      </c>
      <c r="B38" s="87" t="s">
        <v>16</v>
      </c>
      <c r="C38" s="106" t="s">
        <v>17</v>
      </c>
      <c r="D38" s="107"/>
      <c r="E38" s="36"/>
    </row>
    <row r="39" spans="1:4" s="19" customFormat="1" ht="15">
      <c r="A39" s="93"/>
      <c r="B39" s="88"/>
      <c r="C39" s="18" t="s">
        <v>30</v>
      </c>
      <c r="D39" s="37" t="s">
        <v>12</v>
      </c>
    </row>
    <row r="40" spans="1:4" s="19" customFormat="1" ht="73.5" customHeight="1">
      <c r="A40" s="38" t="s">
        <v>36</v>
      </c>
      <c r="B40" s="20" t="s">
        <v>18</v>
      </c>
      <c r="C40" s="21">
        <f>ROUNDUP(410000*1.2,-4)</f>
        <v>500000</v>
      </c>
      <c r="D40" s="43">
        <f aca="true" t="shared" si="0" ref="D40:D45">C40/15000</f>
        <v>33.333333333333336</v>
      </c>
    </row>
    <row r="41" spans="1:4" s="19" customFormat="1" ht="28.5" customHeight="1">
      <c r="A41" s="38" t="s">
        <v>19</v>
      </c>
      <c r="B41" s="20" t="s">
        <v>20</v>
      </c>
      <c r="C41" s="21">
        <f>ROUNDUP(340000*1.2,-4)</f>
        <v>410000</v>
      </c>
      <c r="D41" s="43">
        <f t="shared" si="0"/>
        <v>27.333333333333332</v>
      </c>
    </row>
    <row r="42" spans="1:4" s="19" customFormat="1" ht="31.5" customHeight="1">
      <c r="A42" s="89" t="s">
        <v>28</v>
      </c>
      <c r="B42" s="90"/>
      <c r="C42" s="21">
        <f>ROUNDUP(340000*1.2,-4)</f>
        <v>410000</v>
      </c>
      <c r="D42" s="43">
        <f t="shared" si="0"/>
        <v>27.333333333333332</v>
      </c>
    </row>
    <row r="43" spans="1:4" s="19" customFormat="1" ht="31.5" customHeight="1">
      <c r="A43" s="95" t="s">
        <v>21</v>
      </c>
      <c r="B43" s="96"/>
      <c r="C43" s="21">
        <f>ROUNDUP(340000*1.2,-4)</f>
        <v>410000</v>
      </c>
      <c r="D43" s="43">
        <f t="shared" si="0"/>
        <v>27.333333333333332</v>
      </c>
    </row>
    <row r="44" spans="1:4" s="19" customFormat="1" ht="26.25" customHeight="1">
      <c r="A44" s="104" t="s">
        <v>37</v>
      </c>
      <c r="B44" s="105"/>
      <c r="C44" s="21">
        <v>230000</v>
      </c>
      <c r="D44" s="43">
        <f t="shared" si="0"/>
        <v>15.333333333333334</v>
      </c>
    </row>
    <row r="45" spans="1:4" s="19" customFormat="1" ht="30" customHeight="1" thickBot="1">
      <c r="A45" s="82" t="s">
        <v>42</v>
      </c>
      <c r="B45" s="83"/>
      <c r="C45" s="45">
        <f>ROUNDDOWN(170000*1.2,-4)</f>
        <v>200000</v>
      </c>
      <c r="D45" s="46">
        <f t="shared" si="0"/>
        <v>13.333333333333334</v>
      </c>
    </row>
    <row r="47" spans="1:15" s="54" customFormat="1" ht="9" customHeight="1">
      <c r="A47" s="97"/>
      <c r="B47" s="97"/>
      <c r="C47" s="47"/>
      <c r="D47" s="48"/>
      <c r="E47" s="49"/>
      <c r="F47" s="50"/>
      <c r="G47" s="51"/>
      <c r="H47" s="50"/>
      <c r="I47" s="52"/>
      <c r="J47" s="52"/>
      <c r="K47" s="53"/>
      <c r="M47" s="55"/>
      <c r="N47" s="55"/>
      <c r="O47" s="55"/>
    </row>
    <row r="48" spans="1:17" ht="1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  <c r="N48" s="57"/>
      <c r="O48" s="57"/>
      <c r="P48" s="57"/>
      <c r="Q48" s="57"/>
    </row>
    <row r="49" spans="1:15" s="54" customFormat="1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58"/>
      <c r="N49" s="58"/>
      <c r="O49" s="58"/>
    </row>
    <row r="50" spans="1:15" s="54" customFormat="1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58"/>
      <c r="N50" s="58"/>
      <c r="O50" s="58"/>
    </row>
    <row r="56" ht="12.75">
      <c r="B56" t="s">
        <v>43</v>
      </c>
    </row>
  </sheetData>
  <sheetProtection/>
  <mergeCells count="24">
    <mergeCell ref="C7:C8"/>
    <mergeCell ref="A4:D4"/>
    <mergeCell ref="A44:B44"/>
    <mergeCell ref="C38:D38"/>
    <mergeCell ref="A25:D25"/>
    <mergeCell ref="D3:G3"/>
    <mergeCell ref="A43:B43"/>
    <mergeCell ref="A23:D23"/>
    <mergeCell ref="A47:B47"/>
    <mergeCell ref="C2:D2"/>
    <mergeCell ref="A16:A17"/>
    <mergeCell ref="B16:B17"/>
    <mergeCell ref="A7:A8"/>
    <mergeCell ref="B7:B8"/>
    <mergeCell ref="A45:B45"/>
    <mergeCell ref="C16:C17"/>
    <mergeCell ref="A22:D22"/>
    <mergeCell ref="A24:D24"/>
    <mergeCell ref="B38:B39"/>
    <mergeCell ref="A42:B42"/>
    <mergeCell ref="A28:D28"/>
    <mergeCell ref="A38:A39"/>
    <mergeCell ref="A27:D27"/>
    <mergeCell ref="A26:D26"/>
  </mergeCells>
  <printOptions/>
  <pageMargins left="0.5" right="0.28" top="0.52" bottom="0.69" header="0.3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5"/>
  <sheetViews>
    <sheetView zoomScalePageLayoutView="0" workbookViewId="0" topLeftCell="A5">
      <selection activeCell="C52" sqref="C52"/>
    </sheetView>
  </sheetViews>
  <sheetFormatPr defaultColWidth="9.00390625" defaultRowHeight="12.75" outlineLevelRow="1"/>
  <cols>
    <col min="1" max="1" width="25.875" style="0" customWidth="1"/>
    <col min="2" max="2" width="20.00390625" style="0" customWidth="1"/>
    <col min="3" max="3" width="13.375" style="0" customWidth="1"/>
    <col min="4" max="4" width="31.75390625" style="0" customWidth="1"/>
    <col min="5" max="5" width="22.00390625" style="0" customWidth="1"/>
    <col min="7" max="7" width="10.00390625" style="0" customWidth="1"/>
    <col min="10" max="10" width="12.75390625" style="0" bestFit="1" customWidth="1"/>
  </cols>
  <sheetData>
    <row r="1" ht="12.75" hidden="1" outlineLevel="1">
      <c r="E1" s="44" t="s">
        <v>45</v>
      </c>
    </row>
    <row r="2" ht="12.75" hidden="1" outlineLevel="1">
      <c r="E2" s="44"/>
    </row>
    <row r="3" ht="12.75" hidden="1" outlineLevel="1">
      <c r="E3" s="44"/>
    </row>
    <row r="4" ht="12.75" hidden="1" outlineLevel="1">
      <c r="E4" s="44"/>
    </row>
    <row r="5" ht="12.75" collapsed="1">
      <c r="F5" s="44" t="s">
        <v>65</v>
      </c>
    </row>
    <row r="6" spans="1:5" ht="15">
      <c r="A6" s="111" t="s">
        <v>32</v>
      </c>
      <c r="B6" s="112"/>
      <c r="C6" s="112"/>
      <c r="D6" s="112"/>
      <c r="E6" s="112"/>
    </row>
    <row r="7" ht="9.75" customHeight="1" thickBot="1">
      <c r="A7" s="22"/>
    </row>
    <row r="8" spans="1:5" ht="15" customHeight="1" thickBot="1">
      <c r="A8" s="113" t="s">
        <v>22</v>
      </c>
      <c r="B8" s="114"/>
      <c r="D8" s="113" t="s">
        <v>23</v>
      </c>
      <c r="E8" s="114"/>
    </row>
    <row r="9" spans="1:7" ht="45" customHeight="1" thickBot="1">
      <c r="A9" s="23" t="s">
        <v>24</v>
      </c>
      <c r="B9" s="24" t="s">
        <v>25</v>
      </c>
      <c r="D9" s="23" t="s">
        <v>24</v>
      </c>
      <c r="E9" s="24" t="s">
        <v>25</v>
      </c>
      <c r="G9" s="25"/>
    </row>
    <row r="10" spans="1:5" ht="18" customHeight="1">
      <c r="A10" s="29" t="s">
        <v>46</v>
      </c>
      <c r="B10" s="65">
        <v>0.1</v>
      </c>
      <c r="C10" s="66"/>
      <c r="D10" s="29" t="s">
        <v>47</v>
      </c>
      <c r="E10" s="65">
        <v>0.25</v>
      </c>
    </row>
    <row r="11" spans="1:5" ht="18" customHeight="1">
      <c r="A11" s="31" t="s">
        <v>48</v>
      </c>
      <c r="B11" s="67">
        <v>0.15</v>
      </c>
      <c r="C11" s="66"/>
      <c r="D11" s="31" t="s">
        <v>49</v>
      </c>
      <c r="E11" s="67">
        <v>0.3</v>
      </c>
    </row>
    <row r="12" spans="1:5" ht="18" customHeight="1">
      <c r="A12" s="31" t="s">
        <v>50</v>
      </c>
      <c r="B12" s="67">
        <v>0.2</v>
      </c>
      <c r="C12" s="66"/>
      <c r="D12" s="31" t="s">
        <v>51</v>
      </c>
      <c r="E12" s="67">
        <v>0.35</v>
      </c>
    </row>
    <row r="13" spans="1:5" ht="18" customHeight="1">
      <c r="A13" s="31" t="s">
        <v>52</v>
      </c>
      <c r="B13" s="67">
        <v>0.25</v>
      </c>
      <c r="C13" s="66"/>
      <c r="D13" s="31" t="s">
        <v>53</v>
      </c>
      <c r="E13" s="67">
        <v>0.4</v>
      </c>
    </row>
    <row r="14" spans="1:5" ht="18" customHeight="1">
      <c r="A14" s="31" t="s">
        <v>54</v>
      </c>
      <c r="B14" s="67">
        <v>0.3</v>
      </c>
      <c r="C14" s="66"/>
      <c r="D14" s="31" t="s">
        <v>55</v>
      </c>
      <c r="E14" s="67">
        <v>0.45</v>
      </c>
    </row>
    <row r="15" spans="1:5" ht="18" customHeight="1" thickBot="1">
      <c r="A15" s="33" t="s">
        <v>56</v>
      </c>
      <c r="B15" s="68">
        <v>0.35</v>
      </c>
      <c r="C15" s="66"/>
      <c r="D15" s="33" t="s">
        <v>57</v>
      </c>
      <c r="E15" s="68">
        <v>0.5</v>
      </c>
    </row>
    <row r="16" spans="1:5" ht="12.75">
      <c r="A16" s="66"/>
      <c r="B16" s="66"/>
      <c r="C16" s="66"/>
      <c r="D16" s="66"/>
      <c r="E16" s="66"/>
    </row>
    <row r="17" spans="1:5" ht="13.5" thickBot="1">
      <c r="A17" s="66"/>
      <c r="B17" s="66"/>
      <c r="C17" s="66"/>
      <c r="D17" s="66"/>
      <c r="E17" s="66"/>
    </row>
    <row r="18" spans="1:5" ht="15" customHeight="1" thickBot="1">
      <c r="A18" s="109" t="s">
        <v>22</v>
      </c>
      <c r="B18" s="110"/>
      <c r="C18" s="66"/>
      <c r="D18" s="109" t="s">
        <v>23</v>
      </c>
      <c r="E18" s="110"/>
    </row>
    <row r="19" spans="1:11" ht="45" customHeight="1" thickBot="1">
      <c r="A19" s="69" t="s">
        <v>33</v>
      </c>
      <c r="B19" s="70" t="s">
        <v>25</v>
      </c>
      <c r="C19" s="66"/>
      <c r="D19" s="69" t="s">
        <v>33</v>
      </c>
      <c r="E19" s="70" t="s">
        <v>25</v>
      </c>
      <c r="H19" s="35"/>
      <c r="I19" s="35"/>
      <c r="J19" s="35"/>
      <c r="K19" s="35"/>
    </row>
    <row r="20" spans="1:11" ht="18" customHeight="1">
      <c r="A20" s="71" t="s">
        <v>66</v>
      </c>
      <c r="B20" s="72">
        <v>0.1</v>
      </c>
      <c r="C20" s="66"/>
      <c r="D20" s="73" t="s">
        <v>67</v>
      </c>
      <c r="E20" s="72">
        <v>0.25</v>
      </c>
      <c r="G20" s="26"/>
      <c r="H20" s="35"/>
      <c r="I20" s="63"/>
      <c r="J20" s="35"/>
      <c r="K20" s="35"/>
    </row>
    <row r="21" spans="1:11" ht="18" customHeight="1">
      <c r="A21" s="74" t="s">
        <v>68</v>
      </c>
      <c r="B21" s="75">
        <v>0.15</v>
      </c>
      <c r="C21" s="66"/>
      <c r="D21" s="76" t="s">
        <v>69</v>
      </c>
      <c r="E21" s="75">
        <v>0.3</v>
      </c>
      <c r="H21" s="35"/>
      <c r="I21" s="64"/>
      <c r="J21" s="35"/>
      <c r="K21" s="35"/>
    </row>
    <row r="22" spans="1:11" ht="18" customHeight="1">
      <c r="A22" s="74" t="s">
        <v>70</v>
      </c>
      <c r="B22" s="75">
        <v>0.2</v>
      </c>
      <c r="C22" s="66"/>
      <c r="D22" s="76" t="s">
        <v>71</v>
      </c>
      <c r="E22" s="75">
        <v>0.35</v>
      </c>
      <c r="H22" s="35"/>
      <c r="I22" s="64"/>
      <c r="J22" s="35"/>
      <c r="K22" s="35"/>
    </row>
    <row r="23" spans="1:11" ht="18" customHeight="1">
      <c r="A23" s="74" t="s">
        <v>72</v>
      </c>
      <c r="B23" s="75">
        <v>0.25</v>
      </c>
      <c r="C23" s="66"/>
      <c r="D23" s="76" t="s">
        <v>73</v>
      </c>
      <c r="E23" s="75">
        <v>0.4</v>
      </c>
      <c r="H23" s="35"/>
      <c r="I23" s="64"/>
      <c r="J23" s="35"/>
      <c r="K23" s="35"/>
    </row>
    <row r="24" spans="1:11" ht="18" customHeight="1">
      <c r="A24" s="74" t="s">
        <v>74</v>
      </c>
      <c r="B24" s="75">
        <v>0.3</v>
      </c>
      <c r="C24" s="66"/>
      <c r="D24" s="76" t="s">
        <v>75</v>
      </c>
      <c r="E24" s="75">
        <v>0.45</v>
      </c>
      <c r="H24" s="35"/>
      <c r="I24" s="64"/>
      <c r="J24" s="35"/>
      <c r="K24" s="35"/>
    </row>
    <row r="25" spans="1:11" ht="18" customHeight="1" thickBot="1">
      <c r="A25" s="77" t="s">
        <v>76</v>
      </c>
      <c r="B25" s="78">
        <v>0.35</v>
      </c>
      <c r="C25" s="66"/>
      <c r="D25" s="79" t="s">
        <v>77</v>
      </c>
      <c r="E25" s="78">
        <v>0.5</v>
      </c>
      <c r="H25" s="35"/>
      <c r="I25" s="64"/>
      <c r="J25" s="35"/>
      <c r="K25" s="35"/>
    </row>
    <row r="26" spans="1:11" ht="12.75">
      <c r="A26" s="66"/>
      <c r="B26" s="66"/>
      <c r="C26" s="66"/>
      <c r="D26" s="66"/>
      <c r="E26" s="66"/>
      <c r="H26" s="35"/>
      <c r="I26" s="35"/>
      <c r="J26" s="35"/>
      <c r="K26" s="35"/>
    </row>
    <row r="27" spans="1:11" ht="15">
      <c r="A27" s="108" t="s">
        <v>26</v>
      </c>
      <c r="B27" s="108"/>
      <c r="C27" s="108"/>
      <c r="D27" s="108"/>
      <c r="E27" s="108"/>
      <c r="H27" s="35"/>
      <c r="I27" s="35"/>
      <c r="J27" s="35"/>
      <c r="K27" s="35"/>
    </row>
    <row r="28" spans="1:5" ht="15.75" thickBot="1">
      <c r="A28" s="80"/>
      <c r="B28" s="66"/>
      <c r="C28" s="66"/>
      <c r="D28" s="66"/>
      <c r="E28" s="66"/>
    </row>
    <row r="29" spans="1:5" ht="13.5" thickBot="1">
      <c r="A29" s="109" t="s">
        <v>27</v>
      </c>
      <c r="B29" s="110"/>
      <c r="C29" s="66"/>
      <c r="D29" s="109" t="s">
        <v>27</v>
      </c>
      <c r="E29" s="110"/>
    </row>
    <row r="30" spans="1:5" ht="39" thickBot="1">
      <c r="A30" s="27" t="s">
        <v>34</v>
      </c>
      <c r="B30" s="28" t="s">
        <v>25</v>
      </c>
      <c r="C30" s="66"/>
      <c r="D30" s="27" t="s">
        <v>33</v>
      </c>
      <c r="E30" s="28" t="s">
        <v>25</v>
      </c>
    </row>
    <row r="31" spans="1:5" ht="12.75">
      <c r="A31" s="29" t="s">
        <v>58</v>
      </c>
      <c r="B31" s="30">
        <v>0.1</v>
      </c>
      <c r="C31" s="66"/>
      <c r="D31" s="29" t="s">
        <v>78</v>
      </c>
      <c r="E31" s="30">
        <v>0.1</v>
      </c>
    </row>
    <row r="32" spans="1:5" ht="12.75">
      <c r="A32" s="31" t="s">
        <v>59</v>
      </c>
      <c r="B32" s="32">
        <v>0.15</v>
      </c>
      <c r="C32" s="66"/>
      <c r="D32" s="31" t="s">
        <v>79</v>
      </c>
      <c r="E32" s="32">
        <v>0.15</v>
      </c>
    </row>
    <row r="33" spans="1:5" ht="13.5" thickBot="1">
      <c r="A33" s="33" t="s">
        <v>60</v>
      </c>
      <c r="B33" s="34">
        <v>0.2</v>
      </c>
      <c r="C33" s="66"/>
      <c r="D33" s="33" t="s">
        <v>80</v>
      </c>
      <c r="E33" s="34">
        <v>0.2</v>
      </c>
    </row>
    <row r="34" ht="15">
      <c r="A34" s="22"/>
    </row>
    <row r="35" ht="15">
      <c r="A35" s="22"/>
    </row>
  </sheetData>
  <sheetProtection/>
  <mergeCells count="8">
    <mergeCell ref="A27:E27"/>
    <mergeCell ref="A29:B29"/>
    <mergeCell ref="D29:E29"/>
    <mergeCell ref="A6:E6"/>
    <mergeCell ref="A8:B8"/>
    <mergeCell ref="D8:E8"/>
    <mergeCell ref="A18:B18"/>
    <mergeCell ref="D18:E18"/>
  </mergeCells>
  <printOptions/>
  <pageMargins left="1.23" right="0.55" top="0.4" bottom="0.58" header="0.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Администратор</cp:lastModifiedBy>
  <cp:lastPrinted>2014-01-15T11:37:31Z</cp:lastPrinted>
  <dcterms:created xsi:type="dcterms:W3CDTF">2011-02-17T12:09:35Z</dcterms:created>
  <dcterms:modified xsi:type="dcterms:W3CDTF">2015-02-17T15:43:02Z</dcterms:modified>
  <cp:category/>
  <cp:version/>
  <cp:contentType/>
  <cp:contentStatus/>
</cp:coreProperties>
</file>