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65" windowWidth="14310" windowHeight="11760" tabRatio="714" activeTab="0"/>
  </bookViews>
  <sheets>
    <sheet name="Тарифы Беларусь 2" sheetId="1" r:id="rId1"/>
    <sheet name="Скидки Беларусь 2" sheetId="2" r:id="rId2"/>
    <sheet name="Дополнительные коэф. и скидки" sheetId="3" r:id="rId3"/>
  </sheets>
  <definedNames>
    <definedName name="Sheet1Rg1" localSheetId="2">#REF!,#REF!,#REF!,#REF!,#REF!,#REF!,#REF!,#REF!,#REF!,#REF!,#REF!,#REF!,#REF!,#REF!,#REF!,#REF!,#REF!,#REF!,#REF!,#REF!,#REF!,#REF!,#REF!,#REF!,#REF!,#REF!,#REF!,#REF!,#REF!,#REF!,#REF!,#REF!,#REF!</definedName>
    <definedName name="Sheet1Rg1" localSheetId="1">#REF!,#REF!,#REF!,#REF!,#REF!,#REF!,#REF!,#REF!,#REF!,#REF!,#REF!,#REF!,#REF!,#REF!,#REF!,#REF!,#REF!,#REF!,#REF!,#REF!,#REF!,#REF!,#REF!,#REF!,#REF!,#REF!,#REF!,#REF!,#REF!,#REF!,#REF!,#REF!,#REF!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 localSheetId="2">#REF!,#REF!,#REF!,#REF!,#REF!,#REF!,#REF!,#REF!,#REF!,#REF!,#REF!,#REF!,#REF!,#REF!,#REF!,#REF!,#REF!,#REF!,#REF!,#REF!,#REF!,#REF!,#REF!,#REF!,#REF!,#REF!,#REF!,#REF!,#REF!,#REF!,#REF!,#REF!,#REF!</definedName>
    <definedName name="Sheet1Rg2" localSheetId="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 localSheetId="2">#REF!,#REF!,#REF!,#REF!,#REF!,#REF!,#REF!,#REF!,#REF!,#REF!,#REF!,#REF!</definedName>
    <definedName name="Sheet1Rg3" localSheetId="1">#REF!,#REF!,#REF!,#REF!,#REF!,#REF!,#REF!,#REF!,#REF!,#REF!,#REF!,#REF!</definedName>
    <definedName name="Sheet1Rg3">#REF!,#REF!,#REF!,#REF!,#REF!,#REF!,#REF!,#REF!,#REF!,#REF!,#REF!,#REF!</definedName>
    <definedName name="Sheet1Rg4" localSheetId="2">#REF!,#REF!,#REF!,#REF!,#REF!,#REF!,#REF!,#REF!,#REF!,#REF!,#REF!,#REF!</definedName>
    <definedName name="Sheet1Rg4" localSheetId="1">#REF!,#REF!,#REF!,#REF!,#REF!,#REF!,#REF!,#REF!,#REF!,#REF!,#REF!,#REF!</definedName>
    <definedName name="Sheet1Rg4">#REF!,#REF!,#REF!,#REF!,#REF!,#REF!,#REF!,#REF!,#REF!,#REF!,#REF!,#REF!</definedName>
    <definedName name="_xlnm.Print_Area" localSheetId="2">'Дополнительные коэф. и скидки'!$B$1:$F$40</definedName>
    <definedName name="_xlnm.Print_Area" localSheetId="1">'Скидки Беларусь 2'!$B$1:$H$48</definedName>
    <definedName name="_xlnm.Print_Area" localSheetId="0">'Тарифы Беларусь 2'!$B:$F</definedName>
    <definedName name="ппав" localSheetId="2">#REF!,#REF!,#REF!,#REF!,#REF!,#REF!,#REF!,#REF!,#REF!,#REF!,#REF!,#REF!</definedName>
    <definedName name="ппав">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<sst xmlns="http://schemas.openxmlformats.org/spreadsheetml/2006/main" count="268" uniqueCount="104">
  <si>
    <t>За сумму заказа в год</t>
  </si>
  <si>
    <t>Суммарный бюджет (net) (USD)</t>
  </si>
  <si>
    <t>Скидка</t>
  </si>
  <si>
    <t xml:space="preserve">    2. рекламы иностранных торговых марок, оплата за которую осуществляется в белорусских рублях, применяются  следующие скидки</t>
  </si>
  <si>
    <t>Примечание: При продолжительности рекламной кампании более одного месяца скидки применяются из расчета среднемесячного рекламного бюджета (при условии непрерывности рекламной кампании)</t>
  </si>
  <si>
    <t>За сумму заказа в месяц</t>
  </si>
  <si>
    <t>ПОВЫШАЮЩИЕ КОЭФФИЦИЕНТЫ</t>
  </si>
  <si>
    <t xml:space="preserve">          В случае содержания в рекламных материалах рекламодателя информации об иных торговых марках, не имеющих прямого отношения к рекламируемым товару, работе, услуге, юридическому лицу либо физическому лицу, применяется повышающий  коэффициент 1,3.
          Торговой маркой в данном случае признаются  товар, работа, услуга, товарный знак, знак обслуживания, логотип, являющиеся средствами индивидуализации товаров, работ, услуг, юридических или физических лиц, а также юридическое лицо или физическое лицо.</t>
  </si>
  <si>
    <t xml:space="preserve">          Надбавка за позиционирование (первая и последняя позиции) для роликов, хронометраж которых составляет менее 30 секунд, рассчитывается исходя из стоимости  30-секундного ролика.</t>
  </si>
  <si>
    <t>СКИДКИ</t>
  </si>
  <si>
    <t xml:space="preserve">         При анонсировании  культурных, музыкальных, спортивных мероприятий применяется скидка 90% (за исключением рекламы выставок и устных упоминаний партнеров/спонсоров в анонсах). Допускается применение скидки 90% при размещении в анонсе названия, товарных знаков (знаков обслуживания), логотипов партнеров/спонсоров мероприятия - при условии, что они должны быть выполнены в статичном виде размером не более 7 процентов от площади кадра. Также допускается применение скидки 90% при оказании рекламных услуг в форме устных объявлений ведущих телепрограмм, содержащих в себе информацию исключительно о месте и времени проведения планируемых культурных, музыкальных, развлекательных или спортивных мероприятиях.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</si>
  <si>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</si>
  <si>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</si>
  <si>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</si>
  <si>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</si>
  <si>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</si>
  <si>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</si>
  <si>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</si>
  <si>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</si>
  <si>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</si>
  <si>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</si>
  <si>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</si>
  <si>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</si>
  <si>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ПРИМЕЧАНИЯ</t>
  </si>
  <si>
    <t xml:space="preserve">         При размещении рекламы менее одной минуты цена определяется расчетным путем пропорционально установленному тарифу на одну минуту в зависимости от фактического хронометража.</t>
  </si>
  <si>
    <t xml:space="preserve">     Если программа, которая определена тарифами, выходит в эфир в другой день в аналогичное время, или время её выхода в эфир смещается не более чем на 90 минут, стоимость размещения рекламной информации в данной программе не изменяется.</t>
  </si>
  <si>
    <t xml:space="preserve">     При наличии программы, которая не определена тарифами, стоимость размещения определяется по стоимости программы, которая предусмотрена тарифом в аналогичное время.</t>
  </si>
  <si>
    <t xml:space="preserve">         При необходимости на отдельные программы, художественные фильмы, спортивные трансляции могут устанавливаться специальные тарифы.</t>
  </si>
  <si>
    <t xml:space="preserve">    1. рекламы иностранных торговых марок, оплата за которую осуществляется в  иностранной валюте,  применяются  следующие скидки </t>
  </si>
  <si>
    <t>**Примечание: При заявлении переходящих бюджетов в части сроков считать месяцем 30 календарных дней</t>
  </si>
  <si>
    <t xml:space="preserve">      Дополнительная скидка рекламному агентству- 15%.  </t>
  </si>
  <si>
    <t xml:space="preserve">          При размещении рекламы пива и слабоалкогольных напитков применяется дополнительный коэффициент 2</t>
  </si>
  <si>
    <t>Сезонные коэффициенты на телеканале "Беларусь 2"</t>
  </si>
  <si>
    <t xml:space="preserve">          При размещении рекламной информации предприятий, учреждений, организаций, производителей товаров и услуг независимо от формы собственности, не рекламирующих иностранные торговые марки, внутри рекламных блоков и в номинации "Партнер показа" применяется  скидка 80%</t>
  </si>
  <si>
    <t xml:space="preserve">          При размещении  рекламной информации предприятий, учреждений, организаций, производителей товаров и услуг иностранных торговых марок в номинации "Партнер показа"применяется  скидка 75%</t>
  </si>
  <si>
    <t>от</t>
  </si>
  <si>
    <t>до</t>
  </si>
  <si>
    <t xml:space="preserve">   3. государственным предприятиям, учреждениям, организациям, производителям товаров и услуг независимо от формы собственности, не рекламирующим иностранные торговые марки, предоставляются следующие скидки:</t>
  </si>
  <si>
    <t xml:space="preserve">        Для рекламных материалов, размещаемых со скидкой 90% и более, понижающий сезонный коэффициент не применяется (за исключением заявленного рекламного бюджета)</t>
  </si>
  <si>
    <t xml:space="preserve">       Для рекламных материалов, размещаемых со скидкой 90% (кроме анонсов) и более, дополнительная скидка рекламному агентству 15% не применяется (за исключением заявленного рекламного бюджета)</t>
  </si>
  <si>
    <t xml:space="preserve">при размещении рекламы иностранных торговых марок, оплата за которую осуществляется в иностранной валюте </t>
  </si>
  <si>
    <t>при размещении рекламы отечественных производителей и иностранных торговых марок, оплата за которую осуществляется в белорусских рублях</t>
  </si>
  <si>
    <t xml:space="preserve"> </t>
  </si>
  <si>
    <t xml:space="preserve">          При размещении рекламной информации в рекламных блоках заказчик может повысить приоритет своего размещения, выбрав повышающий коэффициент к расчетным тарифам от 1,3 до 2,0 с шагом 0,1.</t>
  </si>
  <si>
    <t xml:space="preserve">          Повышающий коэффициент за размещение в номинации "Партнер показа" - 2,6; в номинации "Генеральный Партнер показа" дополнительный коэффициент - 2,0; в номинации "Эксклюзивный Партнер показа" дополнительный коэффициент - 3,0</t>
  </si>
  <si>
    <t xml:space="preserve">          Минимальный хронометраж ролика в номинации "Партнер показа" — 10 секунд. Стоимость для размещения роликов  меньшего хронометража рассчитывается  исходя из стоимости 10-секундного ролика</t>
  </si>
  <si>
    <t>при анонсировании культурных, музыкальных, спортивных мероприятий</t>
  </si>
  <si>
    <t>(общий нерезидентский)</t>
  </si>
  <si>
    <t>(общий резидентский)</t>
  </si>
  <si>
    <t>(для анонсов)</t>
  </si>
  <si>
    <t>*Примечание: бюджет на размещение рекламы в номинации "Партнер программы/показа" не учитывается  при расчете скидки за величину рекламного бюджета</t>
  </si>
  <si>
    <t xml:space="preserve">          Повышающий коэффициент 1,3 не применяется: 1) при размещении рекламной информации, анонсирующей культурные, музыкальные и спортивные мероприятия; 2) при размещении рекламной информации о деятельности белорусских организаций розничной торговли и реализуемых ими а) товаров под собственными зарегистрированными товарными знаками; б) товаров, произведенных по заказу данных организаций розничной торговли под собственными товарными знаками, заявки на регистрацию которых поданы в патентное ведомство.</t>
  </si>
  <si>
    <t>на услуги по размещению рекламной информации</t>
  </si>
  <si>
    <t>в рекламных блоках телеканала "Беларусь 2"</t>
  </si>
  <si>
    <t>Время</t>
  </si>
  <si>
    <t>Программа</t>
  </si>
  <si>
    <t>Тариф за 1 мин.  (USD)</t>
  </si>
  <si>
    <t xml:space="preserve">Понедельник </t>
  </si>
  <si>
    <t>Телебарометр*</t>
  </si>
  <si>
    <t>Телебарометр итоговый</t>
  </si>
  <si>
    <t>Анимация для всей семьи/ Телесериал</t>
  </si>
  <si>
    <t>Азбука вкуса/ Тематическая программа</t>
  </si>
  <si>
    <t>Телесериал</t>
  </si>
  <si>
    <t>Экстрасенсы-детективы</t>
  </si>
  <si>
    <t xml:space="preserve">Телесериал </t>
  </si>
  <si>
    <t>Вторник</t>
  </si>
  <si>
    <t>Пин-код. Интерактивный молодежный проект</t>
  </si>
  <si>
    <t>Тематическая программа</t>
  </si>
  <si>
    <t>20:00</t>
  </si>
  <si>
    <t>Тематическая программа/ телесериал/ худ.фильм/ спорт</t>
  </si>
  <si>
    <t>Среда</t>
  </si>
  <si>
    <t>Четверг</t>
  </si>
  <si>
    <t>Пятница</t>
  </si>
  <si>
    <t>Худ. фильм / спорт</t>
  </si>
  <si>
    <t>Битва экстрасенсов</t>
  </si>
  <si>
    <t>Суббота</t>
  </si>
  <si>
    <t>Мультфильм/ телесериал</t>
  </si>
  <si>
    <t>Комедийный телесериал</t>
  </si>
  <si>
    <t>Воскресенье</t>
  </si>
  <si>
    <t>Телесериал/ Худ.фильм/ спорт/ тематическая программа</t>
  </si>
  <si>
    <t>Спорт</t>
  </si>
  <si>
    <t>Худ.фильм</t>
  </si>
  <si>
    <t>Худ.фильм/ Телесериал</t>
  </si>
  <si>
    <t>10:00 - 12:00</t>
  </si>
  <si>
    <t>12:00 - 15:00</t>
  </si>
  <si>
    <t>12:00 - 13:00</t>
  </si>
  <si>
    <t>13:00 - 18:00</t>
  </si>
  <si>
    <t xml:space="preserve">           Повышающий коэффициент за позиционирование внутри рекламного блока: первая позиция - 1,15; вторая, предпоследняя и последняя позиции - 1,1.</t>
  </si>
  <si>
    <t>Тарифы</t>
  </si>
  <si>
    <t>Телеутро</t>
  </si>
  <si>
    <t>Телесериал / Тематическая программа</t>
  </si>
  <si>
    <t>* Тариф программы "Телебарометр" (хронометражем 10 минут и менее) равен тарифу предшествующей программы. В том случае, когда предшествующая программа не расценена, - по тарифу последующей.</t>
  </si>
  <si>
    <t>Суммарный бюджет (net) (руб. с НДС)</t>
  </si>
  <si>
    <t>с 01.07.2016 года</t>
  </si>
  <si>
    <t>Скидки за величину рекламного бюджета (объемная) на телеканале "Беларусь 2" с 01.07.2016 года при размещении:</t>
  </si>
  <si>
    <t>Суперлото</t>
  </si>
  <si>
    <t>Тематическая программа / Телесериал</t>
  </si>
  <si>
    <t>Телесериал / Тематическая программа / Худ. фильм</t>
  </si>
  <si>
    <t>Мистическая телепрограмма</t>
  </si>
  <si>
    <t>Мультфильм/ Телесериал</t>
  </si>
  <si>
    <t>12:00 - 18:00</t>
  </si>
  <si>
    <t>18:00 - 21:00</t>
  </si>
  <si>
    <t>Тариф за 1 мин. без НДС (руб.)</t>
  </si>
  <si>
    <t>Тариф за 1 мин. с НДС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</si>
</sst>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(* #,##0_);_(* \(#,##0\);_(* &quot;-&quot;??_);_(@_)"/>
    <numFmt numFmtId="167" formatCode="_-* #,##0.00_-;\-* #,##0.00_-;_-* &quot;-&quot;??_-;_-@_-"/>
    <numFmt numFmtId="168" formatCode="_(&quot;$&quot;* #,##0.00_);_(&quot;$&quot;* \(#,##0.00\);_(&quot;$&quot;* &quot;-&quot;??_);_(@_)"/>
    <numFmt numFmtId="169" formatCode="_(* #,##0.000_);_(* \(#,##0.000\);_(* &quot;-&quot;??_);_(@_)"/>
    <numFmt numFmtId="170" formatCode="0.0%"/>
    <numFmt numFmtId="171" formatCode="#,##0.00_р_.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 Cyr"/>
      <family val="1"/>
    </font>
    <font>
      <sz val="10"/>
      <name val="Helv"/>
      <family val="0"/>
    </font>
    <font>
      <sz val="10"/>
      <name val="Times New Roman"/>
      <family val="1"/>
    </font>
    <font>
      <b/>
      <sz val="14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sz val="11"/>
      <color indexed="10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2"/>
    </font>
    <font>
      <sz val="8"/>
      <color rgb="FFFF0000"/>
      <name val="Arial"/>
      <family val="2"/>
    </font>
    <font>
      <sz val="10"/>
      <color rgb="FFFF0000"/>
      <name val="Arial Cyr"/>
      <family val="0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horizontal="left"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7" fillId="0" borderId="0">
      <alignment/>
      <protection/>
    </xf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33" borderId="0" xfId="69" applyFill="1">
      <alignment/>
      <protection/>
    </xf>
    <xf numFmtId="0" fontId="0" fillId="33" borderId="0" xfId="0" applyFill="1" applyAlignment="1">
      <alignment/>
    </xf>
    <xf numFmtId="0" fontId="2" fillId="33" borderId="0" xfId="69" applyFont="1" applyFill="1">
      <alignment/>
      <protection/>
    </xf>
    <xf numFmtId="0" fontId="14" fillId="33" borderId="0" xfId="69" applyFont="1" applyFill="1">
      <alignment/>
      <protection/>
    </xf>
    <xf numFmtId="0" fontId="21" fillId="33" borderId="0" xfId="69" applyFont="1" applyFill="1">
      <alignment/>
      <protection/>
    </xf>
    <xf numFmtId="169" fontId="22" fillId="33" borderId="0" xfId="0" applyNumberFormat="1" applyFont="1" applyFill="1" applyAlignment="1">
      <alignment horizontal="right" wrapText="1"/>
    </xf>
    <xf numFmtId="0" fontId="20" fillId="33" borderId="0" xfId="0" applyFont="1" applyFill="1" applyAlignment="1">
      <alignment horizontal="right"/>
    </xf>
    <xf numFmtId="0" fontId="5" fillId="33" borderId="0" xfId="67" applyFill="1" applyAlignment="1">
      <alignment/>
      <protection/>
    </xf>
    <xf numFmtId="0" fontId="5" fillId="33" borderId="0" xfId="67" applyFont="1" applyFill="1" applyAlignment="1">
      <alignment/>
      <protection/>
    </xf>
    <xf numFmtId="0" fontId="4" fillId="33" borderId="0" xfId="56" applyFont="1" applyFill="1" applyAlignment="1">
      <alignment vertical="center"/>
      <protection/>
    </xf>
    <xf numFmtId="169" fontId="5" fillId="33" borderId="0" xfId="67" applyNumberFormat="1" applyFill="1" applyAlignment="1">
      <alignment/>
      <protection/>
    </xf>
    <xf numFmtId="0" fontId="24" fillId="33" borderId="0" xfId="67" applyFont="1" applyFill="1" applyAlignment="1">
      <alignment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164" fontId="3" fillId="33" borderId="11" xfId="66" applyNumberFormat="1" applyFont="1" applyFill="1" applyBorder="1" applyAlignment="1">
      <alignment horizontal="center" vertical="center" wrapText="1"/>
      <protection/>
    </xf>
    <xf numFmtId="164" fontId="3" fillId="0" borderId="11" xfId="65" applyNumberFormat="1" applyFont="1" applyFill="1" applyBorder="1" applyAlignment="1">
      <alignment horizontal="center" vertical="center" wrapText="1"/>
      <protection/>
    </xf>
    <xf numFmtId="164" fontId="3" fillId="0" borderId="12" xfId="65" applyNumberFormat="1" applyFont="1" applyFill="1" applyBorder="1" applyAlignment="1">
      <alignment horizontal="center" vertical="center" wrapText="1"/>
      <protection/>
    </xf>
    <xf numFmtId="0" fontId="25" fillId="33" borderId="0" xfId="67" applyFont="1" applyFill="1" applyAlignment="1">
      <alignment/>
      <protection/>
    </xf>
    <xf numFmtId="20" fontId="25" fillId="33" borderId="13" xfId="69" applyNumberFormat="1" applyFont="1" applyFill="1" applyBorder="1" applyAlignment="1">
      <alignment horizontal="center" vertical="center"/>
      <protection/>
    </xf>
    <xf numFmtId="0" fontId="25" fillId="33" borderId="14" xfId="69" applyFont="1" applyFill="1" applyBorder="1" applyAlignment="1">
      <alignment vertical="center" wrapText="1"/>
      <protection/>
    </xf>
    <xf numFmtId="0" fontId="12" fillId="33" borderId="14" xfId="69" applyFont="1" applyFill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68" applyFill="1" applyBorder="1" applyAlignment="1">
      <alignment horizontal="center" vertical="center" wrapText="1"/>
      <protection/>
    </xf>
    <xf numFmtId="0" fontId="9" fillId="0" borderId="0" xfId="71" applyFont="1" applyFill="1" applyAlignment="1">
      <alignment horizontal="left" wrapText="1"/>
      <protection/>
    </xf>
    <xf numFmtId="0" fontId="5" fillId="0" borderId="0" xfId="71" applyFill="1" applyBorder="1">
      <alignment horizontal="left"/>
      <protection/>
    </xf>
    <xf numFmtId="0" fontId="4" fillId="0" borderId="0" xfId="71" applyFont="1" applyFill="1" applyBorder="1">
      <alignment horizontal="left"/>
      <protection/>
    </xf>
    <xf numFmtId="166" fontId="4" fillId="0" borderId="0" xfId="91" applyNumberFormat="1" applyFont="1" applyFill="1" applyBorder="1" applyAlignment="1">
      <alignment/>
    </xf>
    <xf numFmtId="0" fontId="17" fillId="0" borderId="0" xfId="71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0" fontId="5" fillId="0" borderId="0" xfId="71" applyFont="1" applyFill="1" applyBorder="1">
      <alignment horizontal="left"/>
      <protection/>
    </xf>
    <xf numFmtId="166" fontId="4" fillId="0" borderId="12" xfId="85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6" fontId="4" fillId="0" borderId="11" xfId="85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62" applyFont="1" applyFill="1" applyBorder="1">
      <alignment/>
      <protection/>
    </xf>
    <xf numFmtId="166" fontId="4" fillId="0" borderId="15" xfId="85" applyNumberFormat="1" applyFont="1" applyFill="1" applyBorder="1" applyAlignment="1">
      <alignment/>
    </xf>
    <xf numFmtId="166" fontId="4" fillId="0" borderId="16" xfId="85" applyNumberFormat="1" applyFont="1" applyFill="1" applyBorder="1" applyAlignment="1">
      <alignment/>
    </xf>
    <xf numFmtId="9" fontId="4" fillId="0" borderId="17" xfId="0" applyNumberFormat="1" applyFont="1" applyFill="1" applyBorder="1" applyAlignment="1">
      <alignment horizontal="center"/>
    </xf>
    <xf numFmtId="166" fontId="4" fillId="0" borderId="18" xfId="85" applyNumberFormat="1" applyFont="1" applyFill="1" applyBorder="1" applyAlignment="1">
      <alignment/>
    </xf>
    <xf numFmtId="9" fontId="4" fillId="0" borderId="0" xfId="62" applyNumberFormat="1" applyFont="1" applyFill="1" applyBorder="1">
      <alignment/>
      <protection/>
    </xf>
    <xf numFmtId="166" fontId="4" fillId="0" borderId="19" xfId="85" applyNumberFormat="1" applyFont="1" applyFill="1" applyBorder="1" applyAlignment="1">
      <alignment/>
    </xf>
    <xf numFmtId="166" fontId="4" fillId="0" borderId="20" xfId="85" applyNumberFormat="1" applyFont="1" applyFill="1" applyBorder="1" applyAlignment="1">
      <alignment/>
    </xf>
    <xf numFmtId="9" fontId="4" fillId="0" borderId="21" xfId="0" applyNumberFormat="1" applyFont="1" applyFill="1" applyBorder="1" applyAlignment="1">
      <alignment horizontal="center"/>
    </xf>
    <xf numFmtId="166" fontId="4" fillId="0" borderId="22" xfId="85" applyNumberFormat="1" applyFont="1" applyFill="1" applyBorder="1" applyAlignment="1">
      <alignment/>
    </xf>
    <xf numFmtId="166" fontId="4" fillId="0" borderId="23" xfId="85" applyNumberFormat="1" applyFont="1" applyFill="1" applyBorder="1" applyAlignment="1">
      <alignment/>
    </xf>
    <xf numFmtId="9" fontId="4" fillId="0" borderId="24" xfId="0" applyNumberFormat="1" applyFont="1" applyFill="1" applyBorder="1" applyAlignment="1">
      <alignment horizontal="center"/>
    </xf>
    <xf numFmtId="166" fontId="4" fillId="0" borderId="0" xfId="85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center"/>
    </xf>
    <xf numFmtId="0" fontId="59" fillId="0" borderId="0" xfId="62" applyFont="1" applyFill="1" applyBorder="1" applyAlignment="1">
      <alignment horizontal="center" wrapText="1"/>
      <protection/>
    </xf>
    <xf numFmtId="0" fontId="60" fillId="0" borderId="0" xfId="71" applyFont="1" applyFill="1" applyBorder="1">
      <alignment horizontal="left"/>
      <protection/>
    </xf>
    <xf numFmtId="0" fontId="61" fillId="0" borderId="0" xfId="0" applyFont="1" applyFill="1" applyBorder="1" applyAlignment="1">
      <alignment/>
    </xf>
    <xf numFmtId="166" fontId="4" fillId="0" borderId="10" xfId="85" applyNumberFormat="1" applyFont="1" applyFill="1" applyBorder="1" applyAlignment="1">
      <alignment horizontal="center"/>
    </xf>
    <xf numFmtId="166" fontId="4" fillId="0" borderId="25" xfId="85" applyNumberFormat="1" applyFont="1" applyFill="1" applyBorder="1" applyAlignment="1">
      <alignment horizontal="center"/>
    </xf>
    <xf numFmtId="166" fontId="4" fillId="0" borderId="26" xfId="85" applyNumberFormat="1" applyFont="1" applyFill="1" applyBorder="1" applyAlignment="1">
      <alignment/>
    </xf>
    <xf numFmtId="166" fontId="4" fillId="0" borderId="27" xfId="85" applyNumberFormat="1" applyFont="1" applyFill="1" applyBorder="1" applyAlignment="1">
      <alignment/>
    </xf>
    <xf numFmtId="166" fontId="62" fillId="0" borderId="0" xfId="85" applyNumberFormat="1" applyFont="1" applyFill="1" applyBorder="1" applyAlignment="1">
      <alignment/>
    </xf>
    <xf numFmtId="9" fontId="61" fillId="0" borderId="0" xfId="0" applyNumberFormat="1" applyFont="1" applyFill="1" applyBorder="1" applyAlignment="1">
      <alignment horizontal="center"/>
    </xf>
    <xf numFmtId="166" fontId="4" fillId="0" borderId="28" xfId="85" applyNumberFormat="1" applyFont="1" applyFill="1" applyBorder="1" applyAlignment="1">
      <alignment/>
    </xf>
    <xf numFmtId="166" fontId="4" fillId="0" borderId="29" xfId="85" applyNumberFormat="1" applyFont="1" applyFill="1" applyBorder="1" applyAlignment="1">
      <alignment/>
    </xf>
    <xf numFmtId="0" fontId="2" fillId="0" borderId="0" xfId="62" applyFill="1">
      <alignment/>
      <protection/>
    </xf>
    <xf numFmtId="0" fontId="19" fillId="0" borderId="0" xfId="65" applyFont="1" applyFill="1" applyBorder="1" applyAlignment="1">
      <alignment horizontal="left" vertical="center" wrapText="1"/>
      <protection/>
    </xf>
    <xf numFmtId="0" fontId="8" fillId="0" borderId="0" xfId="62" applyFont="1" applyFill="1">
      <alignment/>
      <protection/>
    </xf>
    <xf numFmtId="0" fontId="2" fillId="0" borderId="0" xfId="62" applyFill="1" applyBorder="1">
      <alignment/>
      <protection/>
    </xf>
    <xf numFmtId="9" fontId="2" fillId="0" borderId="0" xfId="56" applyNumberFormat="1" applyFill="1" applyBorder="1" applyAlignment="1">
      <alignment horizontal="left"/>
      <protection/>
    </xf>
    <xf numFmtId="9" fontId="2" fillId="0" borderId="0" xfId="56" applyNumberFormat="1" applyFill="1" applyBorder="1">
      <alignment/>
      <protection/>
    </xf>
    <xf numFmtId="0" fontId="4" fillId="0" borderId="0" xfId="56" applyFont="1" applyFill="1" applyBorder="1" applyAlignment="1">
      <alignment horizontal="left" wrapText="1" indent="5"/>
      <protection/>
    </xf>
    <xf numFmtId="0" fontId="2" fillId="0" borderId="0" xfId="56" applyFill="1" applyBorder="1">
      <alignment/>
      <protection/>
    </xf>
    <xf numFmtId="0" fontId="4" fillId="0" borderId="0" xfId="56" applyFont="1" applyFill="1" applyBorder="1">
      <alignment/>
      <protection/>
    </xf>
    <xf numFmtId="166" fontId="4" fillId="0" borderId="0" xfId="85" applyNumberFormat="1" applyFont="1" applyFill="1" applyBorder="1" applyAlignment="1">
      <alignment/>
    </xf>
    <xf numFmtId="0" fontId="10" fillId="0" borderId="0" xfId="56" applyFont="1" applyFill="1" applyBorder="1" applyAlignment="1">
      <alignment horizontal="justify" vertical="center" wrapText="1"/>
      <protection/>
    </xf>
    <xf numFmtId="0" fontId="0" fillId="0" borderId="0" xfId="56" applyFont="1" applyFill="1" applyBorder="1" applyAlignment="1">
      <alignment horizontal="justify" vertical="center" wrapText="1"/>
      <protection/>
    </xf>
    <xf numFmtId="0" fontId="0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7" applyFont="1" applyFill="1" applyBorder="1">
      <alignment/>
      <protection/>
    </xf>
    <xf numFmtId="0" fontId="2" fillId="0" borderId="0" xfId="57" applyFill="1" applyBorder="1">
      <alignment/>
      <protection/>
    </xf>
    <xf numFmtId="0" fontId="0" fillId="0" borderId="0" xfId="57" applyFont="1" applyFill="1" applyBorder="1" applyAlignment="1">
      <alignment horizontal="justify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30" xfId="57" applyFont="1" applyFill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right" wrapText="1"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164" fontId="4" fillId="0" borderId="18" xfId="57" applyNumberFormat="1" applyFont="1" applyFill="1" applyBorder="1" applyAlignment="1">
      <alignment horizontal="center" vertical="center" wrapText="1"/>
      <protection/>
    </xf>
    <xf numFmtId="0" fontId="4" fillId="0" borderId="19" xfId="57" applyFont="1" applyFill="1" applyBorder="1" applyAlignment="1">
      <alignment horizontal="right" wrapText="1"/>
      <protection/>
    </xf>
    <xf numFmtId="0" fontId="4" fillId="0" borderId="20" xfId="57" applyFont="1" applyFill="1" applyBorder="1" applyAlignment="1">
      <alignment horizontal="center" wrapText="1"/>
      <protection/>
    </xf>
    <xf numFmtId="164" fontId="4" fillId="0" borderId="20" xfId="57" applyNumberFormat="1" applyFont="1" applyFill="1" applyBorder="1" applyAlignment="1">
      <alignment horizontal="center" wrapText="1"/>
      <protection/>
    </xf>
    <xf numFmtId="2" fontId="4" fillId="0" borderId="20" xfId="57" applyNumberFormat="1" applyFont="1" applyFill="1" applyBorder="1" applyAlignment="1">
      <alignment horizontal="center" wrapText="1"/>
      <protection/>
    </xf>
    <xf numFmtId="0" fontId="4" fillId="0" borderId="22" xfId="57" applyFont="1" applyFill="1" applyBorder="1" applyAlignment="1">
      <alignment horizontal="right" wrapText="1"/>
      <protection/>
    </xf>
    <xf numFmtId="164" fontId="4" fillId="0" borderId="23" xfId="57" applyNumberFormat="1" applyFont="1" applyFill="1" applyBorder="1" applyAlignment="1">
      <alignment horizontal="center" wrapText="1"/>
      <protection/>
    </xf>
    <xf numFmtId="0" fontId="4" fillId="0" borderId="0" xfId="57" applyFont="1" applyFill="1" applyBorder="1" applyAlignment="1">
      <alignment horizontal="right" wrapText="1"/>
      <protection/>
    </xf>
    <xf numFmtId="2" fontId="4" fillId="0" borderId="0" xfId="57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/>
    </xf>
    <xf numFmtId="0" fontId="4" fillId="0" borderId="0" xfId="57" applyFont="1" applyFill="1" applyBorder="1" applyAlignment="1">
      <alignment horizontal="center"/>
      <protection/>
    </xf>
    <xf numFmtId="0" fontId="2" fillId="0" borderId="0" xfId="56" applyFill="1" applyBorder="1" applyAlignment="1">
      <alignment horizontal="justify"/>
      <protection/>
    </xf>
    <xf numFmtId="171" fontId="12" fillId="33" borderId="31" xfId="85" applyNumberFormat="1" applyFont="1" applyFill="1" applyBorder="1" applyAlignment="1">
      <alignment horizontal="center"/>
    </xf>
    <xf numFmtId="171" fontId="12" fillId="33" borderId="32" xfId="66" applyNumberFormat="1" applyFont="1" applyFill="1" applyBorder="1" applyAlignment="1">
      <alignment horizontal="center"/>
      <protection/>
    </xf>
    <xf numFmtId="0" fontId="25" fillId="33" borderId="0" xfId="67" applyFont="1" applyFill="1" applyAlignment="1">
      <alignment horizontal="left" wrapText="1"/>
      <protection/>
    </xf>
    <xf numFmtId="0" fontId="12" fillId="0" borderId="11" xfId="67" applyFont="1" applyFill="1" applyBorder="1" applyAlignment="1">
      <alignment horizontal="center" vertical="center"/>
      <protection/>
    </xf>
    <xf numFmtId="0" fontId="12" fillId="0" borderId="33" xfId="67" applyFont="1" applyFill="1" applyBorder="1" applyAlignment="1">
      <alignment horizontal="center" vertical="center"/>
      <protection/>
    </xf>
    <xf numFmtId="0" fontId="12" fillId="0" borderId="34" xfId="67" applyFont="1" applyFill="1" applyBorder="1" applyAlignment="1">
      <alignment horizontal="center" vertical="center"/>
      <protection/>
    </xf>
    <xf numFmtId="0" fontId="20" fillId="33" borderId="0" xfId="0" applyFont="1" applyFill="1" applyAlignment="1">
      <alignment horizontal="right" wrapText="1"/>
    </xf>
    <xf numFmtId="0" fontId="23" fillId="33" borderId="25" xfId="68" applyFont="1" applyFill="1" applyBorder="1" applyAlignment="1">
      <alignment horizontal="center" vertical="center" wrapText="1"/>
      <protection/>
    </xf>
    <xf numFmtId="0" fontId="23" fillId="33" borderId="35" xfId="68" applyFont="1" applyFill="1" applyBorder="1" applyAlignment="1">
      <alignment horizontal="center" vertical="center" wrapText="1"/>
      <protection/>
    </xf>
    <xf numFmtId="0" fontId="23" fillId="33" borderId="36" xfId="68" applyFont="1" applyFill="1" applyBorder="1" applyAlignment="1">
      <alignment horizontal="center" vertical="center" wrapText="1"/>
      <protection/>
    </xf>
    <xf numFmtId="0" fontId="23" fillId="33" borderId="37" xfId="68" applyFont="1" applyFill="1" applyBorder="1" applyAlignment="1">
      <alignment horizontal="center" vertical="center" wrapText="1"/>
      <protection/>
    </xf>
    <xf numFmtId="0" fontId="23" fillId="33" borderId="0" xfId="68" applyFont="1" applyFill="1" applyBorder="1" applyAlignment="1">
      <alignment horizontal="center" vertical="center" wrapText="1"/>
      <protection/>
    </xf>
    <xf numFmtId="0" fontId="23" fillId="33" borderId="38" xfId="68" applyFont="1" applyFill="1" applyBorder="1" applyAlignment="1">
      <alignment horizontal="center" vertical="center" wrapText="1"/>
      <protection/>
    </xf>
    <xf numFmtId="0" fontId="23" fillId="33" borderId="39" xfId="68" applyFont="1" applyFill="1" applyBorder="1" applyAlignment="1">
      <alignment horizontal="center" vertical="center" wrapText="1"/>
      <protection/>
    </xf>
    <xf numFmtId="0" fontId="23" fillId="33" borderId="40" xfId="68" applyFont="1" applyFill="1" applyBorder="1" applyAlignment="1">
      <alignment horizontal="center" vertical="center" wrapText="1"/>
      <protection/>
    </xf>
    <xf numFmtId="0" fontId="23" fillId="33" borderId="41" xfId="68" applyFont="1" applyFill="1" applyBorder="1" applyAlignment="1">
      <alignment horizontal="center" vertical="center" wrapText="1"/>
      <protection/>
    </xf>
    <xf numFmtId="0" fontId="12" fillId="0" borderId="0" xfId="62" applyFont="1" applyFill="1" applyBorder="1" applyAlignment="1">
      <alignment horizontal="left" vertical="center" wrapText="1"/>
      <protection/>
    </xf>
    <xf numFmtId="0" fontId="3" fillId="0" borderId="0" xfId="71" applyFont="1" applyFill="1" applyAlignment="1">
      <alignment horizontal="left" wrapText="1"/>
      <protection/>
    </xf>
    <xf numFmtId="0" fontId="18" fillId="0" borderId="11" xfId="0" applyFont="1" applyFill="1" applyBorder="1" applyAlignment="1">
      <alignment horizontal="center" wrapText="1"/>
    </xf>
    <xf numFmtId="0" fontId="18" fillId="0" borderId="33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 wrapText="1"/>
    </xf>
    <xf numFmtId="166" fontId="4" fillId="0" borderId="42" xfId="85" applyNumberFormat="1" applyFont="1" applyFill="1" applyBorder="1" applyAlignment="1">
      <alignment horizontal="center"/>
    </xf>
    <xf numFmtId="166" fontId="4" fillId="0" borderId="43" xfId="85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166" fontId="4" fillId="0" borderId="44" xfId="85" applyNumberFormat="1" applyFont="1" applyFill="1" applyBorder="1" applyAlignment="1">
      <alignment horizontal="center"/>
    </xf>
    <xf numFmtId="166" fontId="4" fillId="0" borderId="45" xfId="85" applyNumberFormat="1" applyFont="1" applyFill="1" applyBorder="1" applyAlignment="1">
      <alignment horizontal="center"/>
    </xf>
    <xf numFmtId="166" fontId="4" fillId="0" borderId="11" xfId="85" applyNumberFormat="1" applyFont="1" applyFill="1" applyBorder="1" applyAlignment="1">
      <alignment horizontal="center" wrapText="1"/>
    </xf>
    <xf numFmtId="166" fontId="4" fillId="0" borderId="34" xfId="85" applyNumberFormat="1" applyFont="1" applyFill="1" applyBorder="1" applyAlignment="1">
      <alignment horizontal="center" wrapText="1"/>
    </xf>
    <xf numFmtId="0" fontId="0" fillId="0" borderId="0" xfId="62" applyFont="1" applyFill="1" applyBorder="1" applyAlignment="1">
      <alignment horizontal="left" wrapText="1"/>
      <protection/>
    </xf>
    <xf numFmtId="0" fontId="9" fillId="0" borderId="0" xfId="71" applyFont="1" applyFill="1" applyAlignment="1">
      <alignment horizontal="left" wrapText="1"/>
      <protection/>
    </xf>
    <xf numFmtId="0" fontId="0" fillId="0" borderId="0" xfId="71" applyFont="1" applyFill="1" applyAlignment="1">
      <alignment horizontal="left" wrapText="1"/>
      <protection/>
    </xf>
    <xf numFmtId="0" fontId="0" fillId="0" borderId="0" xfId="71" applyFont="1" applyFill="1" applyBorder="1" applyAlignment="1">
      <alignment horizontal="left" wrapText="1"/>
      <protection/>
    </xf>
    <xf numFmtId="0" fontId="2" fillId="0" borderId="0" xfId="65" applyFont="1" applyFill="1" applyBorder="1" applyAlignment="1">
      <alignment horizontal="left" wrapText="1"/>
      <protection/>
    </xf>
    <xf numFmtId="0" fontId="0" fillId="0" borderId="0" xfId="57" applyFont="1" applyFill="1" applyBorder="1" applyAlignment="1">
      <alignment horizontal="justify" vertical="center" wrapText="1"/>
      <protection/>
    </xf>
    <xf numFmtId="0" fontId="4" fillId="0" borderId="11" xfId="57" applyFont="1" applyFill="1" applyBorder="1" applyAlignment="1">
      <alignment horizontal="center" wrapText="1"/>
      <protection/>
    </xf>
    <xf numFmtId="0" fontId="4" fillId="0" borderId="33" xfId="57" applyFont="1" applyFill="1" applyBorder="1" applyAlignment="1">
      <alignment horizontal="center" wrapText="1"/>
      <protection/>
    </xf>
    <xf numFmtId="0" fontId="4" fillId="0" borderId="34" xfId="57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57" applyFont="1" applyFill="1" applyBorder="1" applyAlignment="1">
      <alignment horizontal="justify" vertical="center" wrapText="1"/>
      <protection/>
    </xf>
    <xf numFmtId="0" fontId="0" fillId="0" borderId="0" xfId="56" applyFont="1" applyFill="1" applyBorder="1" applyAlignment="1">
      <alignment horizontal="justify" vertical="center" wrapText="1"/>
      <protection/>
    </xf>
    <xf numFmtId="0" fontId="0" fillId="0" borderId="0" xfId="57" applyFont="1" applyFill="1" applyBorder="1" applyAlignment="1">
      <alignment horizontal="left" vertical="center" wrapText="1"/>
      <protection/>
    </xf>
    <xf numFmtId="164" fontId="4" fillId="0" borderId="46" xfId="57" applyNumberFormat="1" applyFont="1" applyFill="1" applyBorder="1" applyAlignment="1">
      <alignment horizontal="center" wrapText="1"/>
      <protection/>
    </xf>
    <xf numFmtId="0" fontId="2" fillId="0" borderId="25" xfId="57" applyFont="1" applyFill="1" applyBorder="1" applyAlignment="1">
      <alignment horizontal="center" vertical="center" wrapText="1"/>
      <protection/>
    </xf>
    <xf numFmtId="0" fontId="2" fillId="0" borderId="36" xfId="57" applyFont="1" applyFill="1" applyBorder="1" applyAlignment="1">
      <alignment horizontal="center" vertical="center" wrapText="1"/>
      <protection/>
    </xf>
    <xf numFmtId="0" fontId="2" fillId="0" borderId="37" xfId="57" applyFont="1" applyFill="1" applyBorder="1" applyAlignment="1">
      <alignment horizontal="center" vertical="center" wrapText="1"/>
      <protection/>
    </xf>
    <xf numFmtId="0" fontId="2" fillId="0" borderId="38" xfId="57" applyFont="1" applyFill="1" applyBorder="1" applyAlignment="1">
      <alignment horizontal="center" vertical="center" wrapText="1"/>
      <protection/>
    </xf>
    <xf numFmtId="0" fontId="4" fillId="0" borderId="47" xfId="57" applyFont="1" applyFill="1" applyBorder="1" applyAlignment="1">
      <alignment horizontal="center" vertical="center" wrapText="1"/>
      <protection/>
    </xf>
    <xf numFmtId="20" fontId="3" fillId="0" borderId="0" xfId="56" applyNumberFormat="1" applyFont="1" applyFill="1" applyBorder="1" applyAlignment="1">
      <alignment horizontal="center" vertical="center" wrapText="1"/>
      <protection/>
    </xf>
    <xf numFmtId="0" fontId="10" fillId="0" borderId="0" xfId="56" applyFont="1" applyFill="1" applyBorder="1" applyAlignment="1">
      <alignment horizontal="justify" vertical="center" wrapText="1"/>
      <protection/>
    </xf>
    <xf numFmtId="0" fontId="3" fillId="0" borderId="0" xfId="56" applyFont="1" applyFill="1" applyBorder="1" applyAlignment="1">
      <alignment horizontal="justify" vertical="center" wrapText="1"/>
      <protection/>
    </xf>
    <xf numFmtId="0" fontId="0" fillId="0" borderId="0" xfId="56" applyFont="1" applyFill="1" applyBorder="1" applyAlignment="1">
      <alignment horizontal="justify" vertical="center" wrapText="1"/>
      <protection/>
    </xf>
    <xf numFmtId="0" fontId="0" fillId="0" borderId="0" xfId="57" applyNumberFormat="1" applyFont="1" applyFill="1" applyBorder="1" applyAlignment="1">
      <alignment horizontal="justify" vertical="center" wrapText="1"/>
      <protection/>
    </xf>
    <xf numFmtId="0" fontId="0" fillId="0" borderId="0" xfId="56" applyFont="1" applyFill="1" applyBorder="1" applyAlignment="1">
      <alignment horizontal="justify" vertical="center" wrapText="1"/>
      <protection/>
    </xf>
    <xf numFmtId="0" fontId="4" fillId="0" borderId="46" xfId="57" applyFont="1" applyFill="1" applyBorder="1" applyAlignment="1">
      <alignment horizontal="center" wrapText="1"/>
      <protection/>
    </xf>
    <xf numFmtId="0" fontId="4" fillId="0" borderId="25" xfId="57" applyFont="1" applyFill="1" applyBorder="1" applyAlignment="1">
      <alignment horizontal="center" wrapText="1"/>
      <protection/>
    </xf>
    <xf numFmtId="0" fontId="4" fillId="0" borderId="37" xfId="57" applyFont="1" applyFill="1" applyBorder="1" applyAlignment="1">
      <alignment horizont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horizontal="left" vertical="center" wrapText="1"/>
      <protection/>
    </xf>
    <xf numFmtId="0" fontId="0" fillId="0" borderId="0" xfId="70" applyFont="1" applyFill="1" applyAlignment="1">
      <alignment horizontal="justify" vertical="center" wrapText="1"/>
      <protection/>
    </xf>
    <xf numFmtId="164" fontId="4" fillId="0" borderId="48" xfId="57" applyNumberFormat="1" applyFont="1" applyFill="1" applyBorder="1" applyAlignment="1">
      <alignment horizontal="center" wrapText="1"/>
      <protection/>
    </xf>
    <xf numFmtId="2" fontId="4" fillId="0" borderId="46" xfId="57" applyNumberFormat="1" applyFont="1" applyFill="1" applyBorder="1" applyAlignment="1">
      <alignment horizontal="center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xxx_mediaplan_2" xfId="33"/>
    <cellStyle name="Currency_B&amp;H_m-plan_14sept-13oct'02_new (1)" xfId="34"/>
    <cellStyle name="Normal_Book1 (1)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Личный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PRICE_~1" xfId="65"/>
    <cellStyle name="Обычный_PRICE_~1 2" xfId="66"/>
    <cellStyle name="Обычный_БТ - ЛАД" xfId="67"/>
    <cellStyle name="Обычный_Книга1" xfId="68"/>
    <cellStyle name="Обычный_ПРОЕКТ Тарифов ПНТ (валюта,руб)" xfId="69"/>
    <cellStyle name="Обычный_ТАРИФЫ  СТВ с 01.04.2005г." xfId="70"/>
    <cellStyle name="Обычный_ТАРИФЫ-ЛАД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Процентный 2 2" xfId="77"/>
    <cellStyle name="Процентный 3" xfId="78"/>
    <cellStyle name="Процентный 4" xfId="79"/>
    <cellStyle name="Связанная ячейка" xfId="80"/>
    <cellStyle name="Стиль 1" xfId="81"/>
    <cellStyle name="Текст предупреждения" xfId="82"/>
    <cellStyle name="Comma" xfId="83"/>
    <cellStyle name="Comma [0]" xfId="84"/>
    <cellStyle name="Финансовый 2" xfId="85"/>
    <cellStyle name="Финансовый 2 2" xfId="86"/>
    <cellStyle name="Финансовый 3" xfId="87"/>
    <cellStyle name="Финансовый 4" xfId="88"/>
    <cellStyle name="Финансовый 5" xfId="89"/>
    <cellStyle name="Финансовый 6" xfId="90"/>
    <cellStyle name="Финансовый_ТАРИФЫ-ЛАД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685800</xdr:colOff>
      <xdr:row>2</xdr:row>
      <xdr:rowOff>142875</xdr:rowOff>
    </xdr:to>
    <xdr:pic>
      <xdr:nvPicPr>
        <xdr:cNvPr id="1" name="Рисунок 1" descr="&quot;Беларусь 2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1657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0</xdr:row>
      <xdr:rowOff>123825</xdr:rowOff>
    </xdr:from>
    <xdr:to>
      <xdr:col>5</xdr:col>
      <xdr:colOff>952500</xdr:colOff>
      <xdr:row>1</xdr:row>
      <xdr:rowOff>161925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23825"/>
          <a:ext cx="1562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685800</xdr:colOff>
      <xdr:row>2</xdr:row>
      <xdr:rowOff>142875</xdr:rowOff>
    </xdr:to>
    <xdr:pic>
      <xdr:nvPicPr>
        <xdr:cNvPr id="3" name="Рисунок 1" descr="&quot;Беларусь 2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1657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0</xdr:row>
      <xdr:rowOff>123825</xdr:rowOff>
    </xdr:from>
    <xdr:to>
      <xdr:col>5</xdr:col>
      <xdr:colOff>952500</xdr:colOff>
      <xdr:row>1</xdr:row>
      <xdr:rowOff>333375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23825"/>
          <a:ext cx="1562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2</xdr:col>
      <xdr:colOff>447675</xdr:colOff>
      <xdr:row>4</xdr:row>
      <xdr:rowOff>28575</xdr:rowOff>
    </xdr:to>
    <xdr:pic>
      <xdr:nvPicPr>
        <xdr:cNvPr id="1" name="Рисунок 1" descr="&quot;Беларусь 2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17240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0</xdr:row>
      <xdr:rowOff>142875</xdr:rowOff>
    </xdr:from>
    <xdr:to>
      <xdr:col>7</xdr:col>
      <xdr:colOff>714375</xdr:colOff>
      <xdr:row>3</xdr:row>
      <xdr:rowOff>57150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142875"/>
          <a:ext cx="1581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9.00390625" style="0" customWidth="1"/>
    <col min="2" max="2" width="12.875" style="0" customWidth="1"/>
    <col min="3" max="3" width="51.375" style="0" customWidth="1"/>
    <col min="4" max="4" width="13.875" style="0" customWidth="1"/>
    <col min="5" max="6" width="13.25390625" style="0" customWidth="1"/>
    <col min="7" max="222" width="9.00390625" style="0" customWidth="1"/>
    <col min="223" max="223" width="12.125" style="0" customWidth="1"/>
    <col min="224" max="224" width="51.375" style="0" customWidth="1"/>
    <col min="225" max="225" width="7.875" style="0" customWidth="1"/>
    <col min="226" max="226" width="8.00390625" style="0" customWidth="1"/>
    <col min="227" max="227" width="8.25390625" style="0" customWidth="1"/>
    <col min="228" max="228" width="8.00390625" style="0" customWidth="1"/>
    <col min="229" max="229" width="9.00390625" style="0" customWidth="1"/>
    <col min="230" max="230" width="9.75390625" style="0" customWidth="1"/>
  </cols>
  <sheetData>
    <row r="1" spans="2:6" s="1" customFormat="1" ht="36" customHeight="1" outlineLevel="1">
      <c r="B1" s="2"/>
      <c r="C1" s="3"/>
      <c r="E1" s="102"/>
      <c r="F1" s="102"/>
    </row>
    <row r="2" spans="2:6" s="4" customFormat="1" ht="35.25" customHeight="1" outlineLevel="1">
      <c r="B2" s="5"/>
      <c r="C2" s="5"/>
      <c r="E2" s="6"/>
      <c r="F2" s="7"/>
    </row>
    <row r="3" spans="2:5" s="8" customFormat="1" ht="13.5" thickBot="1">
      <c r="B3" s="9"/>
      <c r="C3" s="9"/>
      <c r="D3" s="10"/>
      <c r="E3" s="11"/>
    </row>
    <row r="4" spans="2:6" s="8" customFormat="1" ht="18" customHeight="1">
      <c r="B4" s="103" t="s">
        <v>88</v>
      </c>
      <c r="C4" s="104"/>
      <c r="D4" s="104"/>
      <c r="E4" s="104"/>
      <c r="F4" s="105"/>
    </row>
    <row r="5" spans="2:6" s="8" customFormat="1" ht="15" customHeight="1">
      <c r="B5" s="106" t="s">
        <v>52</v>
      </c>
      <c r="C5" s="107"/>
      <c r="D5" s="107"/>
      <c r="E5" s="107"/>
      <c r="F5" s="108"/>
    </row>
    <row r="6" spans="2:6" s="8" customFormat="1" ht="14.25" customHeight="1">
      <c r="B6" s="106" t="s">
        <v>53</v>
      </c>
      <c r="C6" s="107"/>
      <c r="D6" s="107"/>
      <c r="E6" s="107"/>
      <c r="F6" s="108"/>
    </row>
    <row r="7" spans="2:6" s="8" customFormat="1" ht="15.75" customHeight="1" thickBot="1">
      <c r="B7" s="109" t="s">
        <v>93</v>
      </c>
      <c r="C7" s="110"/>
      <c r="D7" s="110"/>
      <c r="E7" s="110"/>
      <c r="F7" s="111"/>
    </row>
    <row r="8" spans="2:6" s="12" customFormat="1" ht="52.5" customHeight="1" thickBot="1">
      <c r="B8" s="13" t="s">
        <v>54</v>
      </c>
      <c r="C8" s="13" t="s">
        <v>55</v>
      </c>
      <c r="D8" s="14" t="s">
        <v>56</v>
      </c>
      <c r="E8" s="15" t="s">
        <v>102</v>
      </c>
      <c r="F8" s="16" t="s">
        <v>103</v>
      </c>
    </row>
    <row r="9" spans="2:6" s="17" customFormat="1" ht="20.25" customHeight="1" thickBot="1">
      <c r="B9" s="99" t="s">
        <v>57</v>
      </c>
      <c r="C9" s="100"/>
      <c r="D9" s="100"/>
      <c r="E9" s="100"/>
      <c r="F9" s="101"/>
    </row>
    <row r="10" spans="2:11" ht="12.75">
      <c r="B10" s="18">
        <v>0.2916666666666667</v>
      </c>
      <c r="C10" s="19" t="s">
        <v>89</v>
      </c>
      <c r="D10" s="20">
        <v>50</v>
      </c>
      <c r="E10" s="97">
        <f>F10/120*100</f>
        <v>120</v>
      </c>
      <c r="F10" s="96">
        <f>ROUNDUP(D10*1.2*2.4,0)</f>
        <v>144</v>
      </c>
      <c r="I10" s="22"/>
      <c r="J10" s="23"/>
      <c r="K10" s="22"/>
    </row>
    <row r="11" spans="2:11" ht="12.75">
      <c r="B11" s="18">
        <v>0.3333333333333333</v>
      </c>
      <c r="C11" s="19" t="s">
        <v>89</v>
      </c>
      <c r="D11" s="20">
        <v>50</v>
      </c>
      <c r="E11" s="97">
        <f aca="true" t="shared" si="0" ref="E11:E33">F11/120*100</f>
        <v>120</v>
      </c>
      <c r="F11" s="96">
        <f aca="true" t="shared" si="1" ref="F11:F33">ROUNDUP(D11*1.2*2.4,0)</f>
        <v>144</v>
      </c>
      <c r="I11" s="22"/>
      <c r="J11" s="23"/>
      <c r="K11" s="22"/>
    </row>
    <row r="12" spans="2:11" ht="12.75">
      <c r="B12" s="18">
        <v>0.375</v>
      </c>
      <c r="C12" s="19" t="s">
        <v>58</v>
      </c>
      <c r="D12" s="20">
        <v>50</v>
      </c>
      <c r="E12" s="97">
        <f t="shared" si="0"/>
        <v>120</v>
      </c>
      <c r="F12" s="96">
        <f t="shared" si="1"/>
        <v>144</v>
      </c>
      <c r="I12" s="22"/>
      <c r="J12" s="23"/>
      <c r="K12" s="22"/>
    </row>
    <row r="13" spans="2:11" ht="12.75">
      <c r="B13" s="18">
        <v>0.37847222222222227</v>
      </c>
      <c r="C13" s="19" t="s">
        <v>90</v>
      </c>
      <c r="D13" s="20">
        <v>60</v>
      </c>
      <c r="E13" s="97">
        <f t="shared" si="0"/>
        <v>144.16666666666666</v>
      </c>
      <c r="F13" s="96">
        <f t="shared" si="1"/>
        <v>173</v>
      </c>
      <c r="I13" s="22"/>
      <c r="J13" s="23"/>
      <c r="K13" s="22"/>
    </row>
    <row r="14" spans="2:11" ht="12.75">
      <c r="B14" s="18">
        <v>0.4236111111111111</v>
      </c>
      <c r="C14" s="19" t="s">
        <v>59</v>
      </c>
      <c r="D14" s="20">
        <v>60</v>
      </c>
      <c r="E14" s="97">
        <f t="shared" si="0"/>
        <v>144.16666666666666</v>
      </c>
      <c r="F14" s="96">
        <f t="shared" si="1"/>
        <v>173</v>
      </c>
      <c r="I14" s="22"/>
      <c r="J14" s="23"/>
      <c r="K14" s="22"/>
    </row>
    <row r="15" spans="2:11" ht="12.75">
      <c r="B15" s="18">
        <v>0.4444444444444444</v>
      </c>
      <c r="C15" s="19" t="s">
        <v>60</v>
      </c>
      <c r="D15" s="20">
        <v>60</v>
      </c>
      <c r="E15" s="97">
        <f t="shared" si="0"/>
        <v>144.16666666666666</v>
      </c>
      <c r="F15" s="96">
        <f t="shared" si="1"/>
        <v>173</v>
      </c>
      <c r="I15" s="22"/>
      <c r="J15" s="23"/>
      <c r="K15" s="22"/>
    </row>
    <row r="16" spans="2:11" ht="12.75">
      <c r="B16" s="18">
        <v>0.47222222222222227</v>
      </c>
      <c r="C16" s="19" t="s">
        <v>61</v>
      </c>
      <c r="D16" s="20">
        <v>60</v>
      </c>
      <c r="E16" s="97">
        <f t="shared" si="0"/>
        <v>144.16666666666666</v>
      </c>
      <c r="F16" s="96">
        <f t="shared" si="1"/>
        <v>173</v>
      </c>
      <c r="I16" s="22"/>
      <c r="J16" s="23"/>
      <c r="K16" s="22"/>
    </row>
    <row r="17" spans="2:11" ht="12.75">
      <c r="B17" s="18">
        <v>0.49652777777777773</v>
      </c>
      <c r="C17" s="19" t="s">
        <v>58</v>
      </c>
      <c r="D17" s="20">
        <v>60</v>
      </c>
      <c r="E17" s="97">
        <f t="shared" si="0"/>
        <v>144.16666666666666</v>
      </c>
      <c r="F17" s="96">
        <f t="shared" si="1"/>
        <v>173</v>
      </c>
      <c r="I17" s="22"/>
      <c r="J17" s="23"/>
      <c r="K17" s="22"/>
    </row>
    <row r="18" spans="2:11" ht="12.75">
      <c r="B18" s="18">
        <v>0.5</v>
      </c>
      <c r="C18" s="19" t="s">
        <v>97</v>
      </c>
      <c r="D18" s="20">
        <v>110</v>
      </c>
      <c r="E18" s="97">
        <f t="shared" si="0"/>
        <v>264.1666666666667</v>
      </c>
      <c r="F18" s="96">
        <f t="shared" si="1"/>
        <v>317</v>
      </c>
      <c r="I18" s="22"/>
      <c r="J18" s="23"/>
      <c r="K18" s="22"/>
    </row>
    <row r="19" spans="2:11" ht="12.75">
      <c r="B19" s="18">
        <v>0.5555555555555556</v>
      </c>
      <c r="C19" s="19" t="s">
        <v>97</v>
      </c>
      <c r="D19" s="20">
        <v>110</v>
      </c>
      <c r="E19" s="97">
        <f t="shared" si="0"/>
        <v>264.1666666666667</v>
      </c>
      <c r="F19" s="96">
        <f t="shared" si="1"/>
        <v>317</v>
      </c>
      <c r="I19" s="22"/>
      <c r="J19" s="23"/>
      <c r="K19" s="22"/>
    </row>
    <row r="20" spans="2:11" ht="12.75">
      <c r="B20" s="18">
        <v>0.597222222222222</v>
      </c>
      <c r="C20" s="19" t="s">
        <v>97</v>
      </c>
      <c r="D20" s="20">
        <v>110</v>
      </c>
      <c r="E20" s="97">
        <f t="shared" si="0"/>
        <v>264.1666666666667</v>
      </c>
      <c r="F20" s="96">
        <f t="shared" si="1"/>
        <v>317</v>
      </c>
      <c r="I20" s="22"/>
      <c r="J20" s="23"/>
      <c r="K20" s="22"/>
    </row>
    <row r="21" spans="2:11" ht="12.75">
      <c r="B21" s="18">
        <v>0.6319444444444444</v>
      </c>
      <c r="C21" s="19" t="s">
        <v>97</v>
      </c>
      <c r="D21" s="20">
        <v>130</v>
      </c>
      <c r="E21" s="97">
        <f t="shared" si="0"/>
        <v>312.5</v>
      </c>
      <c r="F21" s="96">
        <f t="shared" si="1"/>
        <v>375</v>
      </c>
      <c r="I21" s="22"/>
      <c r="J21" s="23"/>
      <c r="K21" s="22"/>
    </row>
    <row r="22" spans="2:11" ht="12.75">
      <c r="B22" s="18">
        <v>0.708333333333333</v>
      </c>
      <c r="C22" s="19" t="s">
        <v>97</v>
      </c>
      <c r="D22" s="20">
        <v>130</v>
      </c>
      <c r="E22" s="97">
        <f t="shared" si="0"/>
        <v>312.5</v>
      </c>
      <c r="F22" s="96">
        <f t="shared" si="1"/>
        <v>375</v>
      </c>
      <c r="I22" s="22"/>
      <c r="J22" s="23"/>
      <c r="K22" s="22"/>
    </row>
    <row r="23" spans="2:11" ht="12.75">
      <c r="B23" s="18">
        <v>0.7430555555555555</v>
      </c>
      <c r="C23" s="19" t="s">
        <v>58</v>
      </c>
      <c r="D23" s="20">
        <v>130</v>
      </c>
      <c r="E23" s="97">
        <f t="shared" si="0"/>
        <v>312.5</v>
      </c>
      <c r="F23" s="96">
        <f t="shared" si="1"/>
        <v>375</v>
      </c>
      <c r="I23" s="22"/>
      <c r="J23" s="23"/>
      <c r="K23" s="22"/>
    </row>
    <row r="24" spans="2:11" ht="12.75">
      <c r="B24" s="18">
        <v>0.7465277777777778</v>
      </c>
      <c r="C24" s="19" t="s">
        <v>62</v>
      </c>
      <c r="D24" s="20">
        <v>180</v>
      </c>
      <c r="E24" s="97">
        <f t="shared" si="0"/>
        <v>432.5</v>
      </c>
      <c r="F24" s="96">
        <f t="shared" si="1"/>
        <v>519</v>
      </c>
      <c r="I24" s="22"/>
      <c r="J24" s="23"/>
      <c r="K24" s="22"/>
    </row>
    <row r="25" spans="2:11" ht="12.75">
      <c r="B25" s="18">
        <v>0.7881944444444445</v>
      </c>
      <c r="C25" s="19" t="s">
        <v>58</v>
      </c>
      <c r="D25" s="20">
        <v>180</v>
      </c>
      <c r="E25" s="97">
        <f t="shared" si="0"/>
        <v>432.5</v>
      </c>
      <c r="F25" s="96">
        <f t="shared" si="1"/>
        <v>519</v>
      </c>
      <c r="I25" s="22"/>
      <c r="J25" s="23"/>
      <c r="K25" s="22"/>
    </row>
    <row r="26" spans="2:11" ht="12.75">
      <c r="B26" s="18">
        <v>0.7916666666666666</v>
      </c>
      <c r="C26" s="19" t="s">
        <v>95</v>
      </c>
      <c r="D26" s="20">
        <v>700</v>
      </c>
      <c r="E26" s="97">
        <f t="shared" si="0"/>
        <v>1680</v>
      </c>
      <c r="F26" s="96">
        <f t="shared" si="1"/>
        <v>2016</v>
      </c>
      <c r="I26" s="22"/>
      <c r="J26" s="23"/>
      <c r="K26" s="22"/>
    </row>
    <row r="27" spans="2:11" ht="12.75">
      <c r="B27" s="18">
        <v>0.8333333333333334</v>
      </c>
      <c r="C27" s="19" t="s">
        <v>90</v>
      </c>
      <c r="D27" s="20">
        <v>790</v>
      </c>
      <c r="E27" s="97">
        <f t="shared" si="0"/>
        <v>1896.6666666666665</v>
      </c>
      <c r="F27" s="96">
        <f t="shared" si="1"/>
        <v>2276</v>
      </c>
      <c r="I27" s="22"/>
      <c r="J27" s="23"/>
      <c r="K27" s="22"/>
    </row>
    <row r="28" spans="2:11" ht="12.75">
      <c r="B28" s="18">
        <v>0.8784722222222222</v>
      </c>
      <c r="C28" s="19" t="s">
        <v>58</v>
      </c>
      <c r="D28" s="20">
        <v>790</v>
      </c>
      <c r="E28" s="97">
        <f t="shared" si="0"/>
        <v>1896.6666666666665</v>
      </c>
      <c r="F28" s="96">
        <f t="shared" si="1"/>
        <v>2276</v>
      </c>
      <c r="I28" s="22"/>
      <c r="J28" s="23"/>
      <c r="K28" s="22"/>
    </row>
    <row r="29" spans="2:11" ht="12.75">
      <c r="B29" s="18">
        <v>0.8819444444444445</v>
      </c>
      <c r="C29" s="19" t="s">
        <v>63</v>
      </c>
      <c r="D29" s="20">
        <v>770</v>
      </c>
      <c r="E29" s="97">
        <f t="shared" si="0"/>
        <v>1848.3333333333335</v>
      </c>
      <c r="F29" s="96">
        <f t="shared" si="1"/>
        <v>2218</v>
      </c>
      <c r="I29" s="22"/>
      <c r="J29" s="23"/>
      <c r="K29" s="22"/>
    </row>
    <row r="30" spans="2:11" ht="12.75">
      <c r="B30" s="18">
        <v>0.9236111111111112</v>
      </c>
      <c r="C30" s="19" t="s">
        <v>90</v>
      </c>
      <c r="D30" s="20">
        <v>350</v>
      </c>
      <c r="E30" s="97">
        <f t="shared" si="0"/>
        <v>840</v>
      </c>
      <c r="F30" s="96">
        <f t="shared" si="1"/>
        <v>1008</v>
      </c>
      <c r="I30" s="22"/>
      <c r="J30" s="23"/>
      <c r="K30" s="22"/>
    </row>
    <row r="31" spans="2:11" ht="12.75">
      <c r="B31" s="18">
        <v>0.9652777777777778</v>
      </c>
      <c r="C31" s="19" t="s">
        <v>96</v>
      </c>
      <c r="D31" s="20">
        <v>90</v>
      </c>
      <c r="E31" s="97">
        <f t="shared" si="0"/>
        <v>216.66666666666666</v>
      </c>
      <c r="F31" s="96">
        <f t="shared" si="1"/>
        <v>260</v>
      </c>
      <c r="I31" s="22"/>
      <c r="J31" s="23"/>
      <c r="K31" s="22"/>
    </row>
    <row r="32" spans="2:11" ht="12.75">
      <c r="B32" s="18">
        <v>0</v>
      </c>
      <c r="C32" s="19" t="s">
        <v>64</v>
      </c>
      <c r="D32" s="20">
        <v>45</v>
      </c>
      <c r="E32" s="97">
        <f t="shared" si="0"/>
        <v>108.33333333333333</v>
      </c>
      <c r="F32" s="96">
        <f t="shared" si="1"/>
        <v>130</v>
      </c>
      <c r="I32" s="22"/>
      <c r="J32" s="23"/>
      <c r="K32" s="22"/>
    </row>
    <row r="33" spans="2:11" ht="13.5" thickBot="1">
      <c r="B33" s="18">
        <v>0.041666666666666664</v>
      </c>
      <c r="C33" s="19" t="s">
        <v>64</v>
      </c>
      <c r="D33" s="20">
        <v>40</v>
      </c>
      <c r="E33" s="97">
        <f t="shared" si="0"/>
        <v>96.66666666666667</v>
      </c>
      <c r="F33" s="96">
        <f t="shared" si="1"/>
        <v>116</v>
      </c>
      <c r="I33" s="22"/>
      <c r="J33" s="23"/>
      <c r="K33" s="22"/>
    </row>
    <row r="34" spans="2:6" ht="13.5" thickBot="1">
      <c r="B34" s="99" t="s">
        <v>65</v>
      </c>
      <c r="C34" s="100"/>
      <c r="D34" s="100"/>
      <c r="E34" s="100"/>
      <c r="F34" s="101"/>
    </row>
    <row r="35" spans="2:12" ht="12.75">
      <c r="B35" s="18">
        <v>0.2916666666666667</v>
      </c>
      <c r="C35" s="19" t="s">
        <v>89</v>
      </c>
      <c r="D35" s="20">
        <v>50</v>
      </c>
      <c r="E35" s="97">
        <f>F35/120*100</f>
        <v>120</v>
      </c>
      <c r="F35" s="96">
        <f aca="true" t="shared" si="2" ref="F35:F60">ROUNDUP(D35*1.2*2.4,0)</f>
        <v>144</v>
      </c>
      <c r="I35" s="22"/>
      <c r="J35" s="23"/>
      <c r="K35" s="22"/>
      <c r="L35" s="24"/>
    </row>
    <row r="36" spans="2:12" ht="12.75">
      <c r="B36" s="18">
        <v>0.3333333333333333</v>
      </c>
      <c r="C36" s="19" t="s">
        <v>89</v>
      </c>
      <c r="D36" s="20">
        <v>50</v>
      </c>
      <c r="E36" s="97">
        <f aca="true" t="shared" si="3" ref="E36:E104">F36/120*100</f>
        <v>120</v>
      </c>
      <c r="F36" s="96">
        <f t="shared" si="2"/>
        <v>144</v>
      </c>
      <c r="I36" s="22"/>
      <c r="J36" s="23"/>
      <c r="K36" s="22"/>
      <c r="L36" s="24"/>
    </row>
    <row r="37" spans="2:12" ht="12.75">
      <c r="B37" s="18">
        <v>0.375</v>
      </c>
      <c r="C37" s="19" t="s">
        <v>58</v>
      </c>
      <c r="D37" s="20">
        <v>50</v>
      </c>
      <c r="E37" s="97">
        <f t="shared" si="3"/>
        <v>120</v>
      </c>
      <c r="F37" s="96">
        <f t="shared" si="2"/>
        <v>144</v>
      </c>
      <c r="I37" s="22"/>
      <c r="J37" s="23"/>
      <c r="K37" s="22"/>
      <c r="L37" s="24"/>
    </row>
    <row r="38" spans="2:12" ht="12.75">
      <c r="B38" s="18">
        <v>0.37847222222222227</v>
      </c>
      <c r="C38" s="19" t="s">
        <v>90</v>
      </c>
      <c r="D38" s="20">
        <v>60</v>
      </c>
      <c r="E38" s="97">
        <f t="shared" si="3"/>
        <v>144.16666666666666</v>
      </c>
      <c r="F38" s="96">
        <f t="shared" si="2"/>
        <v>173</v>
      </c>
      <c r="I38" s="22"/>
      <c r="J38" s="23"/>
      <c r="K38" s="22"/>
      <c r="L38" s="24"/>
    </row>
    <row r="39" spans="2:12" ht="12.75">
      <c r="B39" s="18">
        <v>0.37847222222222227</v>
      </c>
      <c r="C39" s="19" t="s">
        <v>98</v>
      </c>
      <c r="D39" s="20">
        <v>100</v>
      </c>
      <c r="E39" s="97">
        <f t="shared" si="3"/>
        <v>240</v>
      </c>
      <c r="F39" s="96">
        <f t="shared" si="2"/>
        <v>288</v>
      </c>
      <c r="I39" s="22"/>
      <c r="J39" s="23"/>
      <c r="K39" s="22"/>
      <c r="L39" s="24"/>
    </row>
    <row r="40" spans="2:12" ht="12.75">
      <c r="B40" s="18">
        <v>0.4166666666666667</v>
      </c>
      <c r="C40" s="19" t="s">
        <v>90</v>
      </c>
      <c r="D40" s="20">
        <v>60</v>
      </c>
      <c r="E40" s="97">
        <f t="shared" si="3"/>
        <v>144.16666666666666</v>
      </c>
      <c r="F40" s="96">
        <f t="shared" si="2"/>
        <v>173</v>
      </c>
      <c r="I40" s="22"/>
      <c r="J40" s="23"/>
      <c r="K40" s="22"/>
      <c r="L40" s="24"/>
    </row>
    <row r="41" spans="2:12" ht="12.75">
      <c r="B41" s="18">
        <v>0.4583333333333333</v>
      </c>
      <c r="C41" s="19" t="s">
        <v>90</v>
      </c>
      <c r="D41" s="20">
        <v>130</v>
      </c>
      <c r="E41" s="97">
        <f t="shared" si="3"/>
        <v>312.5</v>
      </c>
      <c r="F41" s="96">
        <f t="shared" si="2"/>
        <v>375</v>
      </c>
      <c r="I41" s="22"/>
      <c r="J41" s="23"/>
      <c r="K41" s="22"/>
      <c r="L41" s="24"/>
    </row>
    <row r="42" spans="2:12" ht="12.75">
      <c r="B42" s="18">
        <v>0.5</v>
      </c>
      <c r="C42" s="19" t="s">
        <v>90</v>
      </c>
      <c r="D42" s="20">
        <v>130</v>
      </c>
      <c r="E42" s="97">
        <f t="shared" si="3"/>
        <v>312.5</v>
      </c>
      <c r="F42" s="96">
        <f t="shared" si="2"/>
        <v>375</v>
      </c>
      <c r="I42" s="22"/>
      <c r="J42" s="23"/>
      <c r="K42" s="22"/>
      <c r="L42" s="24"/>
    </row>
    <row r="43" spans="2:12" ht="12.75">
      <c r="B43" s="18">
        <v>0.548611111111111</v>
      </c>
      <c r="C43" s="19" t="s">
        <v>64</v>
      </c>
      <c r="D43" s="20">
        <v>130</v>
      </c>
      <c r="E43" s="97">
        <f t="shared" si="3"/>
        <v>312.5</v>
      </c>
      <c r="F43" s="96">
        <f t="shared" si="2"/>
        <v>375</v>
      </c>
      <c r="I43" s="22"/>
      <c r="J43" s="23"/>
      <c r="K43" s="22"/>
      <c r="L43" s="24"/>
    </row>
    <row r="44" spans="2:12" ht="12.75">
      <c r="B44" s="18">
        <v>0.6041666666666666</v>
      </c>
      <c r="C44" s="19" t="s">
        <v>64</v>
      </c>
      <c r="D44" s="20">
        <v>130</v>
      </c>
      <c r="E44" s="97">
        <f t="shared" si="3"/>
        <v>312.5</v>
      </c>
      <c r="F44" s="96">
        <f t="shared" si="2"/>
        <v>375</v>
      </c>
      <c r="I44" s="22"/>
      <c r="J44" s="23"/>
      <c r="K44" s="22"/>
      <c r="L44" s="24"/>
    </row>
    <row r="45" spans="2:12" ht="12.75">
      <c r="B45" s="18">
        <v>0.6458333333333334</v>
      </c>
      <c r="C45" s="19" t="s">
        <v>66</v>
      </c>
      <c r="D45" s="20">
        <v>110</v>
      </c>
      <c r="E45" s="97">
        <f t="shared" si="3"/>
        <v>264.1666666666667</v>
      </c>
      <c r="F45" s="96">
        <f t="shared" si="2"/>
        <v>317</v>
      </c>
      <c r="I45" s="22"/>
      <c r="J45" s="23"/>
      <c r="K45" s="22"/>
      <c r="L45" s="24"/>
    </row>
    <row r="46" spans="2:12" ht="12.75">
      <c r="B46" s="18">
        <v>0.6805555555555555</v>
      </c>
      <c r="C46" s="19" t="s">
        <v>90</v>
      </c>
      <c r="D46" s="20">
        <v>130</v>
      </c>
      <c r="E46" s="97">
        <f t="shared" si="3"/>
        <v>312.5</v>
      </c>
      <c r="F46" s="96">
        <f t="shared" si="2"/>
        <v>375</v>
      </c>
      <c r="I46" s="22"/>
      <c r="J46" s="23"/>
      <c r="K46" s="22"/>
      <c r="L46" s="24"/>
    </row>
    <row r="47" spans="2:12" ht="12.75">
      <c r="B47" s="18">
        <v>0.7222222222222222</v>
      </c>
      <c r="C47" s="19" t="s">
        <v>67</v>
      </c>
      <c r="D47" s="20">
        <v>130</v>
      </c>
      <c r="E47" s="97">
        <f t="shared" si="3"/>
        <v>312.5</v>
      </c>
      <c r="F47" s="96">
        <f t="shared" si="2"/>
        <v>375</v>
      </c>
      <c r="I47" s="22"/>
      <c r="J47" s="23"/>
      <c r="K47" s="22"/>
      <c r="L47" s="24"/>
    </row>
    <row r="48" spans="2:12" ht="12.75">
      <c r="B48" s="18">
        <v>0.7430555555555555</v>
      </c>
      <c r="C48" s="19" t="s">
        <v>58</v>
      </c>
      <c r="D48" s="20">
        <v>130</v>
      </c>
      <c r="E48" s="97">
        <f t="shared" si="3"/>
        <v>312.5</v>
      </c>
      <c r="F48" s="96">
        <f t="shared" si="2"/>
        <v>375</v>
      </c>
      <c r="I48" s="22"/>
      <c r="J48" s="23"/>
      <c r="K48" s="22"/>
      <c r="L48" s="24"/>
    </row>
    <row r="49" spans="2:12" ht="12.75">
      <c r="B49" s="18">
        <v>0.7465277777777778</v>
      </c>
      <c r="C49" s="19" t="s">
        <v>62</v>
      </c>
      <c r="D49" s="20">
        <v>180</v>
      </c>
      <c r="E49" s="97">
        <f t="shared" si="3"/>
        <v>432.5</v>
      </c>
      <c r="F49" s="96">
        <f t="shared" si="2"/>
        <v>519</v>
      </c>
      <c r="I49" s="22"/>
      <c r="J49" s="23"/>
      <c r="K49" s="22"/>
      <c r="L49" s="24"/>
    </row>
    <row r="50" spans="2:12" ht="12.75">
      <c r="B50" s="18">
        <v>0.7881944444444445</v>
      </c>
      <c r="C50" s="19" t="s">
        <v>58</v>
      </c>
      <c r="D50" s="20">
        <v>180</v>
      </c>
      <c r="E50" s="97">
        <f t="shared" si="3"/>
        <v>432.5</v>
      </c>
      <c r="F50" s="96">
        <f t="shared" si="2"/>
        <v>519</v>
      </c>
      <c r="I50" s="22"/>
      <c r="J50" s="23"/>
      <c r="K50" s="22"/>
      <c r="L50" s="24"/>
    </row>
    <row r="51" spans="2:12" ht="12.75">
      <c r="B51" s="18">
        <v>0.7916666666666666</v>
      </c>
      <c r="C51" s="19" t="s">
        <v>62</v>
      </c>
      <c r="D51" s="20">
        <v>700</v>
      </c>
      <c r="E51" s="97">
        <f t="shared" si="3"/>
        <v>1680</v>
      </c>
      <c r="F51" s="96">
        <f t="shared" si="2"/>
        <v>2016</v>
      </c>
      <c r="I51" s="22"/>
      <c r="J51" s="23"/>
      <c r="K51" s="22"/>
      <c r="L51" s="24"/>
    </row>
    <row r="52" spans="2:12" ht="12.75">
      <c r="B52" s="18" t="s">
        <v>68</v>
      </c>
      <c r="C52" s="19" t="s">
        <v>69</v>
      </c>
      <c r="D52" s="20">
        <v>790</v>
      </c>
      <c r="E52" s="97">
        <f t="shared" si="3"/>
        <v>1896.6666666666665</v>
      </c>
      <c r="F52" s="96">
        <f t="shared" si="2"/>
        <v>2276</v>
      </c>
      <c r="I52" s="22"/>
      <c r="J52" s="23"/>
      <c r="K52" s="22"/>
      <c r="L52" s="24"/>
    </row>
    <row r="53" spans="2:12" ht="12.75">
      <c r="B53" s="18">
        <v>0.8784722222222222</v>
      </c>
      <c r="C53" s="19" t="s">
        <v>58</v>
      </c>
      <c r="D53" s="20">
        <v>790</v>
      </c>
      <c r="E53" s="97">
        <f t="shared" si="3"/>
        <v>1896.6666666666665</v>
      </c>
      <c r="F53" s="96">
        <f t="shared" si="2"/>
        <v>2276</v>
      </c>
      <c r="I53" s="22"/>
      <c r="J53" s="23"/>
      <c r="K53" s="22"/>
      <c r="L53" s="24"/>
    </row>
    <row r="54" spans="2:12" ht="12.75">
      <c r="B54" s="18">
        <v>0.8819444444444445</v>
      </c>
      <c r="C54" s="19" t="s">
        <v>90</v>
      </c>
      <c r="D54" s="20">
        <v>770</v>
      </c>
      <c r="E54" s="97">
        <f t="shared" si="3"/>
        <v>1848.3333333333335</v>
      </c>
      <c r="F54" s="96">
        <f t="shared" si="2"/>
        <v>2218</v>
      </c>
      <c r="I54" s="22"/>
      <c r="J54" s="23"/>
      <c r="K54" s="22"/>
      <c r="L54" s="24"/>
    </row>
    <row r="55" spans="2:12" ht="12.75">
      <c r="B55" s="18">
        <v>0.9166666666666666</v>
      </c>
      <c r="C55" s="19" t="s">
        <v>80</v>
      </c>
      <c r="D55" s="20">
        <v>700</v>
      </c>
      <c r="E55" s="97">
        <f t="shared" si="3"/>
        <v>1680</v>
      </c>
      <c r="F55" s="96">
        <f t="shared" si="2"/>
        <v>2016</v>
      </c>
      <c r="I55" s="22"/>
      <c r="J55" s="23"/>
      <c r="K55" s="22"/>
      <c r="L55" s="24"/>
    </row>
    <row r="56" spans="2:12" ht="12.75">
      <c r="B56" s="18">
        <v>0.9166666666666666</v>
      </c>
      <c r="C56" s="19" t="s">
        <v>97</v>
      </c>
      <c r="D56" s="20">
        <v>350</v>
      </c>
      <c r="E56" s="97">
        <f t="shared" si="3"/>
        <v>840</v>
      </c>
      <c r="F56" s="96">
        <f t="shared" si="2"/>
        <v>1008</v>
      </c>
      <c r="I56" s="22"/>
      <c r="J56" s="23"/>
      <c r="K56" s="22"/>
      <c r="L56" s="24"/>
    </row>
    <row r="57" spans="2:12" ht="12.75">
      <c r="B57" s="18">
        <v>0.9583333333333334</v>
      </c>
      <c r="C57" s="19" t="s">
        <v>97</v>
      </c>
      <c r="D57" s="20">
        <v>175</v>
      </c>
      <c r="E57" s="97">
        <f t="shared" si="3"/>
        <v>420</v>
      </c>
      <c r="F57" s="96">
        <f t="shared" si="2"/>
        <v>504</v>
      </c>
      <c r="I57" s="22"/>
      <c r="J57" s="23"/>
      <c r="K57" s="22"/>
      <c r="L57" s="24"/>
    </row>
    <row r="58" spans="2:12" ht="12.75">
      <c r="B58" s="18">
        <v>0</v>
      </c>
      <c r="C58" s="19" t="s">
        <v>80</v>
      </c>
      <c r="D58" s="20">
        <v>80</v>
      </c>
      <c r="E58" s="97">
        <f t="shared" si="3"/>
        <v>192.5</v>
      </c>
      <c r="F58" s="96">
        <f t="shared" si="2"/>
        <v>231</v>
      </c>
      <c r="I58" s="22"/>
      <c r="J58" s="23"/>
      <c r="K58" s="22"/>
      <c r="L58" s="24"/>
    </row>
    <row r="59" spans="2:12" ht="12.75">
      <c r="B59" s="18">
        <v>0</v>
      </c>
      <c r="C59" s="19" t="s">
        <v>97</v>
      </c>
      <c r="D59" s="20">
        <v>45</v>
      </c>
      <c r="E59" s="97">
        <f t="shared" si="3"/>
        <v>108.33333333333333</v>
      </c>
      <c r="F59" s="96">
        <f t="shared" si="2"/>
        <v>130</v>
      </c>
      <c r="I59" s="22"/>
      <c r="J59" s="23"/>
      <c r="K59" s="22"/>
      <c r="L59" s="24"/>
    </row>
    <row r="60" spans="2:12" ht="13.5" thickBot="1">
      <c r="B60" s="18">
        <v>0.041666666666666664</v>
      </c>
      <c r="C60" s="19" t="s">
        <v>97</v>
      </c>
      <c r="D60" s="20">
        <v>40</v>
      </c>
      <c r="E60" s="97">
        <f t="shared" si="3"/>
        <v>96.66666666666667</v>
      </c>
      <c r="F60" s="96">
        <f t="shared" si="2"/>
        <v>116</v>
      </c>
      <c r="I60" s="22"/>
      <c r="J60" s="23"/>
      <c r="K60" s="22"/>
      <c r="L60" s="24"/>
    </row>
    <row r="61" spans="2:6" ht="13.5" thickBot="1">
      <c r="B61" s="99" t="s">
        <v>70</v>
      </c>
      <c r="C61" s="100"/>
      <c r="D61" s="100"/>
      <c r="E61" s="100"/>
      <c r="F61" s="101"/>
    </row>
    <row r="62" spans="2:11" ht="12.75">
      <c r="B62" s="18">
        <v>0.2916666666666667</v>
      </c>
      <c r="C62" s="19" t="s">
        <v>89</v>
      </c>
      <c r="D62" s="20">
        <v>50</v>
      </c>
      <c r="E62" s="97">
        <f t="shared" si="3"/>
        <v>120</v>
      </c>
      <c r="F62" s="96">
        <f aca="true" t="shared" si="4" ref="F62:F87">ROUNDUP(D62*1.2*2.4,0)</f>
        <v>144</v>
      </c>
      <c r="I62" s="22"/>
      <c r="J62" s="23"/>
      <c r="K62" s="22"/>
    </row>
    <row r="63" spans="2:11" ht="12.75">
      <c r="B63" s="18">
        <v>0.3333333333333333</v>
      </c>
      <c r="C63" s="19" t="s">
        <v>89</v>
      </c>
      <c r="D63" s="20">
        <v>50</v>
      </c>
      <c r="E63" s="97">
        <f t="shared" si="3"/>
        <v>120</v>
      </c>
      <c r="F63" s="96">
        <f t="shared" si="4"/>
        <v>144</v>
      </c>
      <c r="I63" s="22"/>
      <c r="J63" s="23"/>
      <c r="K63" s="22"/>
    </row>
    <row r="64" spans="2:11" ht="12.75">
      <c r="B64" s="18">
        <v>0.375</v>
      </c>
      <c r="C64" s="19" t="s">
        <v>58</v>
      </c>
      <c r="D64" s="20">
        <v>50</v>
      </c>
      <c r="E64" s="97">
        <f t="shared" si="3"/>
        <v>120</v>
      </c>
      <c r="F64" s="96">
        <f t="shared" si="4"/>
        <v>144</v>
      </c>
      <c r="I64" s="22"/>
      <c r="J64" s="23"/>
      <c r="K64" s="22"/>
    </row>
    <row r="65" spans="2:11" ht="12.75">
      <c r="B65" s="18">
        <v>0.37847222222222227</v>
      </c>
      <c r="C65" s="19" t="s">
        <v>90</v>
      </c>
      <c r="D65" s="20">
        <v>60</v>
      </c>
      <c r="E65" s="97">
        <f t="shared" si="3"/>
        <v>144.16666666666666</v>
      </c>
      <c r="F65" s="96">
        <f t="shared" si="4"/>
        <v>173</v>
      </c>
      <c r="I65" s="22"/>
      <c r="J65" s="23"/>
      <c r="K65" s="22"/>
    </row>
    <row r="66" spans="2:11" ht="12.75">
      <c r="B66" s="18">
        <v>0.37847222222222227</v>
      </c>
      <c r="C66" s="19" t="s">
        <v>98</v>
      </c>
      <c r="D66" s="20">
        <v>100</v>
      </c>
      <c r="E66" s="97">
        <f>F66/120*100</f>
        <v>240</v>
      </c>
      <c r="F66" s="96">
        <f t="shared" si="4"/>
        <v>288</v>
      </c>
      <c r="I66" s="22"/>
      <c r="J66" s="23"/>
      <c r="K66" s="22"/>
    </row>
    <row r="67" spans="2:11" ht="12.75">
      <c r="B67" s="18">
        <v>0.4166666666666667</v>
      </c>
      <c r="C67" s="19" t="s">
        <v>90</v>
      </c>
      <c r="D67" s="20">
        <v>60</v>
      </c>
      <c r="E67" s="97">
        <f t="shared" si="3"/>
        <v>144.16666666666666</v>
      </c>
      <c r="F67" s="96">
        <f t="shared" si="4"/>
        <v>173</v>
      </c>
      <c r="I67" s="22"/>
      <c r="J67" s="23"/>
      <c r="K67" s="22"/>
    </row>
    <row r="68" spans="2:11" ht="12.75">
      <c r="B68" s="18">
        <v>0.4583333333333333</v>
      </c>
      <c r="C68" s="19" t="s">
        <v>90</v>
      </c>
      <c r="D68" s="20">
        <v>100</v>
      </c>
      <c r="E68" s="97">
        <f t="shared" si="3"/>
        <v>240</v>
      </c>
      <c r="F68" s="96">
        <f t="shared" si="4"/>
        <v>288</v>
      </c>
      <c r="I68" s="22"/>
      <c r="J68" s="23"/>
      <c r="K68" s="22"/>
    </row>
    <row r="69" spans="2:11" ht="12.75">
      <c r="B69" s="18">
        <v>0.5</v>
      </c>
      <c r="C69" s="19" t="s">
        <v>90</v>
      </c>
      <c r="D69" s="20">
        <v>130</v>
      </c>
      <c r="E69" s="97">
        <f t="shared" si="3"/>
        <v>312.5</v>
      </c>
      <c r="F69" s="96">
        <f t="shared" si="4"/>
        <v>375</v>
      </c>
      <c r="I69" s="22"/>
      <c r="J69" s="23"/>
      <c r="K69" s="22"/>
    </row>
    <row r="70" spans="2:11" ht="12.75">
      <c r="B70" s="18">
        <v>0.548611111111111</v>
      </c>
      <c r="C70" s="19" t="s">
        <v>64</v>
      </c>
      <c r="D70" s="20">
        <v>130</v>
      </c>
      <c r="E70" s="97">
        <f t="shared" si="3"/>
        <v>312.5</v>
      </c>
      <c r="F70" s="96">
        <f t="shared" si="4"/>
        <v>375</v>
      </c>
      <c r="I70" s="22"/>
      <c r="J70" s="23"/>
      <c r="K70" s="22"/>
    </row>
    <row r="71" spans="2:11" ht="12.75">
      <c r="B71" s="18">
        <v>0.6041666666666666</v>
      </c>
      <c r="C71" s="19" t="s">
        <v>64</v>
      </c>
      <c r="D71" s="20">
        <v>130</v>
      </c>
      <c r="E71" s="97">
        <f t="shared" si="3"/>
        <v>312.5</v>
      </c>
      <c r="F71" s="96">
        <f t="shared" si="4"/>
        <v>375</v>
      </c>
      <c r="I71" s="22"/>
      <c r="J71" s="23"/>
      <c r="K71" s="22"/>
    </row>
    <row r="72" spans="2:11" ht="12.75">
      <c r="B72" s="18">
        <v>0.6458333333333334</v>
      </c>
      <c r="C72" s="19" t="s">
        <v>66</v>
      </c>
      <c r="D72" s="20">
        <v>110</v>
      </c>
      <c r="E72" s="97">
        <f t="shared" si="3"/>
        <v>264.1666666666667</v>
      </c>
      <c r="F72" s="96">
        <f t="shared" si="4"/>
        <v>317</v>
      </c>
      <c r="I72" s="22"/>
      <c r="J72" s="23"/>
      <c r="K72" s="22"/>
    </row>
    <row r="73" spans="2:11" ht="12.75">
      <c r="B73" s="18">
        <v>0.6805555555555555</v>
      </c>
      <c r="C73" s="19" t="s">
        <v>90</v>
      </c>
      <c r="D73" s="20">
        <v>130</v>
      </c>
      <c r="E73" s="97">
        <f t="shared" si="3"/>
        <v>312.5</v>
      </c>
      <c r="F73" s="96">
        <f t="shared" si="4"/>
        <v>375</v>
      </c>
      <c r="I73" s="22"/>
      <c r="J73" s="23"/>
      <c r="K73" s="22"/>
    </row>
    <row r="74" spans="2:11" ht="12.75">
      <c r="B74" s="18">
        <v>0.7222222222222222</v>
      </c>
      <c r="C74" s="19" t="s">
        <v>67</v>
      </c>
      <c r="D74" s="20">
        <v>130</v>
      </c>
      <c r="E74" s="97">
        <f t="shared" si="3"/>
        <v>312.5</v>
      </c>
      <c r="F74" s="96">
        <f t="shared" si="4"/>
        <v>375</v>
      </c>
      <c r="I74" s="22"/>
      <c r="J74" s="23"/>
      <c r="K74" s="22"/>
    </row>
    <row r="75" spans="2:11" ht="12.75">
      <c r="B75" s="18">
        <v>0.7430555555555555</v>
      </c>
      <c r="C75" s="19" t="s">
        <v>58</v>
      </c>
      <c r="D75" s="20">
        <v>130</v>
      </c>
      <c r="E75" s="97">
        <f t="shared" si="3"/>
        <v>312.5</v>
      </c>
      <c r="F75" s="96">
        <f t="shared" si="4"/>
        <v>375</v>
      </c>
      <c r="I75" s="22"/>
      <c r="J75" s="23"/>
      <c r="K75" s="22"/>
    </row>
    <row r="76" spans="2:11" ht="12.75">
      <c r="B76" s="18">
        <v>0.7465277777777778</v>
      </c>
      <c r="C76" s="19" t="s">
        <v>62</v>
      </c>
      <c r="D76" s="20">
        <v>180</v>
      </c>
      <c r="E76" s="97">
        <f t="shared" si="3"/>
        <v>432.5</v>
      </c>
      <c r="F76" s="96">
        <f t="shared" si="4"/>
        <v>519</v>
      </c>
      <c r="I76" s="22"/>
      <c r="J76" s="23"/>
      <c r="K76" s="22"/>
    </row>
    <row r="77" spans="2:11" ht="12.75">
      <c r="B77" s="18">
        <v>0.7881944444444445</v>
      </c>
      <c r="C77" s="19" t="s">
        <v>58</v>
      </c>
      <c r="D77" s="20">
        <v>180</v>
      </c>
      <c r="E77" s="97">
        <f t="shared" si="3"/>
        <v>432.5</v>
      </c>
      <c r="F77" s="96">
        <f t="shared" si="4"/>
        <v>519</v>
      </c>
      <c r="I77" s="22"/>
      <c r="J77" s="23"/>
      <c r="K77" s="22"/>
    </row>
    <row r="78" spans="2:11" ht="12.75">
      <c r="B78" s="18">
        <v>0.7916666666666666</v>
      </c>
      <c r="C78" s="19" t="s">
        <v>62</v>
      </c>
      <c r="D78" s="20">
        <v>700</v>
      </c>
      <c r="E78" s="97">
        <f t="shared" si="3"/>
        <v>1680</v>
      </c>
      <c r="F78" s="96">
        <f t="shared" si="4"/>
        <v>2016</v>
      </c>
      <c r="I78" s="22"/>
      <c r="J78" s="23"/>
      <c r="K78" s="22"/>
    </row>
    <row r="79" spans="2:11" ht="12.75">
      <c r="B79" s="18" t="s">
        <v>68</v>
      </c>
      <c r="C79" s="19" t="s">
        <v>69</v>
      </c>
      <c r="D79" s="20">
        <v>790</v>
      </c>
      <c r="E79" s="97">
        <f t="shared" si="3"/>
        <v>1896.6666666666665</v>
      </c>
      <c r="F79" s="96">
        <f t="shared" si="4"/>
        <v>2276</v>
      </c>
      <c r="I79" s="22"/>
      <c r="J79" s="23"/>
      <c r="K79" s="22"/>
    </row>
    <row r="80" spans="2:11" ht="12.75">
      <c r="B80" s="18">
        <v>0.8784722222222222</v>
      </c>
      <c r="C80" s="19" t="s">
        <v>58</v>
      </c>
      <c r="D80" s="20">
        <v>790</v>
      </c>
      <c r="E80" s="97">
        <f t="shared" si="3"/>
        <v>1896.6666666666665</v>
      </c>
      <c r="F80" s="96">
        <f t="shared" si="4"/>
        <v>2276</v>
      </c>
      <c r="I80" s="22"/>
      <c r="J80" s="23"/>
      <c r="K80" s="22"/>
    </row>
    <row r="81" spans="2:11" ht="12.75">
      <c r="B81" s="18">
        <v>0.8819444444444445</v>
      </c>
      <c r="C81" s="19" t="s">
        <v>90</v>
      </c>
      <c r="D81" s="20">
        <v>770</v>
      </c>
      <c r="E81" s="97">
        <f t="shared" si="3"/>
        <v>1848.3333333333335</v>
      </c>
      <c r="F81" s="96">
        <f t="shared" si="4"/>
        <v>2218</v>
      </c>
      <c r="I81" s="22"/>
      <c r="J81" s="23"/>
      <c r="K81" s="22"/>
    </row>
    <row r="82" spans="2:11" ht="12.75">
      <c r="B82" s="18">
        <v>0.9166666666666666</v>
      </c>
      <c r="C82" s="19" t="s">
        <v>80</v>
      </c>
      <c r="D82" s="20">
        <v>700</v>
      </c>
      <c r="E82" s="97">
        <f t="shared" si="3"/>
        <v>1680</v>
      </c>
      <c r="F82" s="96">
        <f t="shared" si="4"/>
        <v>2016</v>
      </c>
      <c r="I82" s="22"/>
      <c r="J82" s="23"/>
      <c r="K82" s="22"/>
    </row>
    <row r="83" spans="2:11" ht="12.75">
      <c r="B83" s="18">
        <v>0.9166666666666666</v>
      </c>
      <c r="C83" s="19" t="s">
        <v>97</v>
      </c>
      <c r="D83" s="20">
        <v>350</v>
      </c>
      <c r="E83" s="97">
        <f>F83/120*100</f>
        <v>840</v>
      </c>
      <c r="F83" s="96">
        <f t="shared" si="4"/>
        <v>1008</v>
      </c>
      <c r="I83" s="22"/>
      <c r="J83" s="23"/>
      <c r="K83" s="22"/>
    </row>
    <row r="84" spans="2:11" ht="12.75">
      <c r="B84" s="18">
        <v>0.9583333333333334</v>
      </c>
      <c r="C84" s="19" t="s">
        <v>97</v>
      </c>
      <c r="D84" s="20">
        <v>175</v>
      </c>
      <c r="E84" s="97">
        <f t="shared" si="3"/>
        <v>420</v>
      </c>
      <c r="F84" s="96">
        <f t="shared" si="4"/>
        <v>504</v>
      </c>
      <c r="I84" s="22"/>
      <c r="J84" s="23"/>
      <c r="K84" s="22"/>
    </row>
    <row r="85" spans="2:11" ht="12.75">
      <c r="B85" s="18">
        <v>0</v>
      </c>
      <c r="C85" s="19" t="s">
        <v>80</v>
      </c>
      <c r="D85" s="20">
        <v>80</v>
      </c>
      <c r="E85" s="97">
        <f t="shared" si="3"/>
        <v>192.5</v>
      </c>
      <c r="F85" s="96">
        <f t="shared" si="4"/>
        <v>231</v>
      </c>
      <c r="I85" s="22"/>
      <c r="J85" s="23"/>
      <c r="K85" s="22"/>
    </row>
    <row r="86" spans="2:11" ht="12.75">
      <c r="B86" s="18">
        <v>0</v>
      </c>
      <c r="C86" s="19" t="s">
        <v>97</v>
      </c>
      <c r="D86" s="20">
        <v>45</v>
      </c>
      <c r="E86" s="97">
        <f>F86/120*100</f>
        <v>108.33333333333333</v>
      </c>
      <c r="F86" s="96">
        <f t="shared" si="4"/>
        <v>130</v>
      </c>
      <c r="I86" s="22"/>
      <c r="J86" s="23"/>
      <c r="K86" s="22"/>
    </row>
    <row r="87" spans="2:11" ht="13.5" thickBot="1">
      <c r="B87" s="18">
        <v>0.041666666666666664</v>
      </c>
      <c r="C87" s="19" t="s">
        <v>97</v>
      </c>
      <c r="D87" s="20">
        <v>40</v>
      </c>
      <c r="E87" s="97">
        <f t="shared" si="3"/>
        <v>96.66666666666667</v>
      </c>
      <c r="F87" s="96">
        <f t="shared" si="4"/>
        <v>116</v>
      </c>
      <c r="I87" s="22"/>
      <c r="J87" s="23"/>
      <c r="K87" s="22"/>
    </row>
    <row r="88" spans="2:6" ht="13.5" thickBot="1">
      <c r="B88" s="99" t="s">
        <v>71</v>
      </c>
      <c r="C88" s="100"/>
      <c r="D88" s="100"/>
      <c r="E88" s="100"/>
      <c r="F88" s="101"/>
    </row>
    <row r="89" spans="2:11" ht="12.75">
      <c r="B89" s="18">
        <v>0.2916666666666667</v>
      </c>
      <c r="C89" s="19" t="s">
        <v>89</v>
      </c>
      <c r="D89" s="20">
        <v>50</v>
      </c>
      <c r="E89" s="97">
        <f t="shared" si="3"/>
        <v>120</v>
      </c>
      <c r="F89" s="96">
        <f aca="true" t="shared" si="5" ref="F89:F152">ROUNDUP(D89*1.2*2.4,0)</f>
        <v>144</v>
      </c>
      <c r="I89" s="22"/>
      <c r="J89" s="23"/>
      <c r="K89" s="22"/>
    </row>
    <row r="90" spans="2:11" ht="12.75">
      <c r="B90" s="18">
        <v>0.3333333333333333</v>
      </c>
      <c r="C90" s="19" t="s">
        <v>89</v>
      </c>
      <c r="D90" s="20">
        <v>50</v>
      </c>
      <c r="E90" s="97">
        <f t="shared" si="3"/>
        <v>120</v>
      </c>
      <c r="F90" s="96">
        <f t="shared" si="5"/>
        <v>144</v>
      </c>
      <c r="I90" s="22"/>
      <c r="J90" s="23"/>
      <c r="K90" s="22"/>
    </row>
    <row r="91" spans="2:11" ht="12.75">
      <c r="B91" s="18">
        <v>0.375</v>
      </c>
      <c r="C91" s="19" t="s">
        <v>58</v>
      </c>
      <c r="D91" s="20">
        <v>50</v>
      </c>
      <c r="E91" s="97">
        <f t="shared" si="3"/>
        <v>120</v>
      </c>
      <c r="F91" s="96">
        <f t="shared" si="5"/>
        <v>144</v>
      </c>
      <c r="I91" s="22"/>
      <c r="J91" s="23"/>
      <c r="K91" s="22"/>
    </row>
    <row r="92" spans="2:11" ht="12.75">
      <c r="B92" s="18">
        <v>0.37847222222222227</v>
      </c>
      <c r="C92" s="19" t="s">
        <v>90</v>
      </c>
      <c r="D92" s="20">
        <v>60</v>
      </c>
      <c r="E92" s="97">
        <f t="shared" si="3"/>
        <v>144.16666666666666</v>
      </c>
      <c r="F92" s="96">
        <f t="shared" si="5"/>
        <v>173</v>
      </c>
      <c r="I92" s="22"/>
      <c r="J92" s="23"/>
      <c r="K92" s="22"/>
    </row>
    <row r="93" spans="2:11" ht="12.75">
      <c r="B93" s="18">
        <v>0.37847222222222227</v>
      </c>
      <c r="C93" s="19" t="s">
        <v>98</v>
      </c>
      <c r="D93" s="20">
        <v>100</v>
      </c>
      <c r="E93" s="97">
        <f t="shared" si="3"/>
        <v>240</v>
      </c>
      <c r="F93" s="96">
        <f t="shared" si="5"/>
        <v>288</v>
      </c>
      <c r="I93" s="22"/>
      <c r="J93" s="23"/>
      <c r="K93" s="22"/>
    </row>
    <row r="94" spans="2:11" ht="12.75">
      <c r="B94" s="18">
        <v>0.4166666666666667</v>
      </c>
      <c r="C94" s="19" t="s">
        <v>90</v>
      </c>
      <c r="D94" s="20">
        <v>60</v>
      </c>
      <c r="E94" s="97">
        <f t="shared" si="3"/>
        <v>144.16666666666666</v>
      </c>
      <c r="F94" s="96">
        <f t="shared" si="5"/>
        <v>173</v>
      </c>
      <c r="I94" s="22"/>
      <c r="J94" s="23"/>
      <c r="K94" s="22"/>
    </row>
    <row r="95" spans="2:11" ht="12.75">
      <c r="B95" s="18">
        <v>0.4583333333333333</v>
      </c>
      <c r="C95" s="19" t="s">
        <v>90</v>
      </c>
      <c r="D95" s="20">
        <v>100</v>
      </c>
      <c r="E95" s="97">
        <f t="shared" si="3"/>
        <v>240</v>
      </c>
      <c r="F95" s="96">
        <f t="shared" si="5"/>
        <v>288</v>
      </c>
      <c r="I95" s="22"/>
      <c r="J95" s="23"/>
      <c r="K95" s="22"/>
    </row>
    <row r="96" spans="2:11" ht="12.75">
      <c r="B96" s="18">
        <v>0.5</v>
      </c>
      <c r="C96" s="19" t="s">
        <v>90</v>
      </c>
      <c r="D96" s="20">
        <v>130</v>
      </c>
      <c r="E96" s="97">
        <f t="shared" si="3"/>
        <v>312.5</v>
      </c>
      <c r="F96" s="96">
        <f t="shared" si="5"/>
        <v>375</v>
      </c>
      <c r="I96" s="22"/>
      <c r="J96" s="23"/>
      <c r="K96" s="22"/>
    </row>
    <row r="97" spans="2:11" ht="12.75">
      <c r="B97" s="18">
        <v>0.548611111111111</v>
      </c>
      <c r="C97" s="19" t="s">
        <v>64</v>
      </c>
      <c r="D97" s="20">
        <v>130</v>
      </c>
      <c r="E97" s="97">
        <f t="shared" si="3"/>
        <v>312.5</v>
      </c>
      <c r="F97" s="96">
        <f t="shared" si="5"/>
        <v>375</v>
      </c>
      <c r="I97" s="22"/>
      <c r="J97" s="23"/>
      <c r="K97" s="22"/>
    </row>
    <row r="98" spans="2:11" ht="12.75">
      <c r="B98" s="18">
        <v>0.6041666666666666</v>
      </c>
      <c r="C98" s="19" t="s">
        <v>64</v>
      </c>
      <c r="D98" s="20">
        <v>130</v>
      </c>
      <c r="E98" s="97">
        <f t="shared" si="3"/>
        <v>312.5</v>
      </c>
      <c r="F98" s="96">
        <f t="shared" si="5"/>
        <v>375</v>
      </c>
      <c r="I98" s="22"/>
      <c r="J98" s="23"/>
      <c r="K98" s="22"/>
    </row>
    <row r="99" spans="2:11" ht="12.75">
      <c r="B99" s="18">
        <v>0.6458333333333334</v>
      </c>
      <c r="C99" s="19" t="s">
        <v>66</v>
      </c>
      <c r="D99" s="20">
        <v>110</v>
      </c>
      <c r="E99" s="97">
        <f t="shared" si="3"/>
        <v>264.1666666666667</v>
      </c>
      <c r="F99" s="96">
        <f t="shared" si="5"/>
        <v>317</v>
      </c>
      <c r="I99" s="22"/>
      <c r="J99" s="23"/>
      <c r="K99" s="22"/>
    </row>
    <row r="100" spans="2:11" ht="12.75">
      <c r="B100" s="18">
        <v>0.6805555555555555</v>
      </c>
      <c r="C100" s="19" t="s">
        <v>90</v>
      </c>
      <c r="D100" s="20">
        <v>130</v>
      </c>
      <c r="E100" s="97">
        <f t="shared" si="3"/>
        <v>312.5</v>
      </c>
      <c r="F100" s="96">
        <f t="shared" si="5"/>
        <v>375</v>
      </c>
      <c r="I100" s="22"/>
      <c r="J100" s="23"/>
      <c r="K100" s="22"/>
    </row>
    <row r="101" spans="2:11" ht="12.75">
      <c r="B101" s="18">
        <v>0.7222222222222222</v>
      </c>
      <c r="C101" s="19" t="s">
        <v>67</v>
      </c>
      <c r="D101" s="20">
        <v>130</v>
      </c>
      <c r="E101" s="97">
        <f t="shared" si="3"/>
        <v>312.5</v>
      </c>
      <c r="F101" s="96">
        <f t="shared" si="5"/>
        <v>375</v>
      </c>
      <c r="I101" s="22"/>
      <c r="J101" s="23"/>
      <c r="K101" s="22"/>
    </row>
    <row r="102" spans="2:11" ht="12.75">
      <c r="B102" s="18">
        <v>0.7430555555555555</v>
      </c>
      <c r="C102" s="19" t="s">
        <v>58</v>
      </c>
      <c r="D102" s="20">
        <v>130</v>
      </c>
      <c r="E102" s="97">
        <f t="shared" si="3"/>
        <v>312.5</v>
      </c>
      <c r="F102" s="96">
        <f t="shared" si="5"/>
        <v>375</v>
      </c>
      <c r="I102" s="22"/>
      <c r="J102" s="23"/>
      <c r="K102" s="22"/>
    </row>
    <row r="103" spans="2:11" ht="12.75">
      <c r="B103" s="18">
        <v>0.7465277777777778</v>
      </c>
      <c r="C103" s="19" t="s">
        <v>62</v>
      </c>
      <c r="D103" s="20">
        <v>180</v>
      </c>
      <c r="E103" s="97">
        <f t="shared" si="3"/>
        <v>432.5</v>
      </c>
      <c r="F103" s="96">
        <f t="shared" si="5"/>
        <v>519</v>
      </c>
      <c r="I103" s="22"/>
      <c r="J103" s="23"/>
      <c r="K103" s="22"/>
    </row>
    <row r="104" spans="2:11" ht="12.75">
      <c r="B104" s="18">
        <v>0.7881944444444445</v>
      </c>
      <c r="C104" s="19" t="s">
        <v>58</v>
      </c>
      <c r="D104" s="20">
        <v>180</v>
      </c>
      <c r="E104" s="97">
        <f t="shared" si="3"/>
        <v>432.5</v>
      </c>
      <c r="F104" s="96">
        <f t="shared" si="5"/>
        <v>519</v>
      </c>
      <c r="I104" s="22"/>
      <c r="J104" s="23"/>
      <c r="K104" s="22"/>
    </row>
    <row r="105" spans="2:11" ht="12.75">
      <c r="B105" s="18">
        <v>0.7916666666666666</v>
      </c>
      <c r="C105" s="19" t="s">
        <v>62</v>
      </c>
      <c r="D105" s="20">
        <v>700</v>
      </c>
      <c r="E105" s="97">
        <f aca="true" t="shared" si="6" ref="E105:E163">F105/120*100</f>
        <v>1680</v>
      </c>
      <c r="F105" s="96">
        <f t="shared" si="5"/>
        <v>2016</v>
      </c>
      <c r="I105" s="22"/>
      <c r="J105" s="23"/>
      <c r="K105" s="22"/>
    </row>
    <row r="106" spans="2:11" ht="12.75">
      <c r="B106" s="18" t="s">
        <v>68</v>
      </c>
      <c r="C106" s="19" t="s">
        <v>69</v>
      </c>
      <c r="D106" s="20">
        <v>790</v>
      </c>
      <c r="E106" s="97">
        <f t="shared" si="6"/>
        <v>1896.6666666666665</v>
      </c>
      <c r="F106" s="96">
        <f t="shared" si="5"/>
        <v>2276</v>
      </c>
      <c r="I106" s="22"/>
      <c r="J106" s="23"/>
      <c r="K106" s="22"/>
    </row>
    <row r="107" spans="2:11" ht="12.75">
      <c r="B107" s="18">
        <v>0.8784722222222222</v>
      </c>
      <c r="C107" s="19" t="s">
        <v>58</v>
      </c>
      <c r="D107" s="20">
        <v>790</v>
      </c>
      <c r="E107" s="97">
        <f t="shared" si="6"/>
        <v>1896.6666666666665</v>
      </c>
      <c r="F107" s="96">
        <f t="shared" si="5"/>
        <v>2276</v>
      </c>
      <c r="I107" s="22"/>
      <c r="J107" s="23"/>
      <c r="K107" s="22"/>
    </row>
    <row r="108" spans="2:11" ht="12.75">
      <c r="B108" s="18">
        <v>0.8819444444444445</v>
      </c>
      <c r="C108" s="19" t="s">
        <v>90</v>
      </c>
      <c r="D108" s="20">
        <v>770</v>
      </c>
      <c r="E108" s="97">
        <f t="shared" si="6"/>
        <v>1848.3333333333335</v>
      </c>
      <c r="F108" s="96">
        <f t="shared" si="5"/>
        <v>2218</v>
      </c>
      <c r="I108" s="22"/>
      <c r="J108" s="23"/>
      <c r="K108" s="22"/>
    </row>
    <row r="109" spans="2:11" ht="12.75">
      <c r="B109" s="18">
        <v>0.9166666666666666</v>
      </c>
      <c r="C109" s="19" t="s">
        <v>80</v>
      </c>
      <c r="D109" s="20">
        <v>700</v>
      </c>
      <c r="E109" s="97">
        <f t="shared" si="6"/>
        <v>1680</v>
      </c>
      <c r="F109" s="96">
        <f t="shared" si="5"/>
        <v>2016</v>
      </c>
      <c r="I109" s="22"/>
      <c r="J109" s="23"/>
      <c r="K109" s="22"/>
    </row>
    <row r="110" spans="2:11" ht="12.75">
      <c r="B110" s="18">
        <v>0.9166666666666666</v>
      </c>
      <c r="C110" s="19" t="s">
        <v>97</v>
      </c>
      <c r="D110" s="20">
        <v>350</v>
      </c>
      <c r="E110" s="97">
        <f t="shared" si="6"/>
        <v>840</v>
      </c>
      <c r="F110" s="96">
        <f t="shared" si="5"/>
        <v>1008</v>
      </c>
      <c r="I110" s="22"/>
      <c r="J110" s="23"/>
      <c r="K110" s="22"/>
    </row>
    <row r="111" spans="2:11" ht="12.75">
      <c r="B111" s="18">
        <v>0.9583333333333334</v>
      </c>
      <c r="C111" s="19" t="s">
        <v>97</v>
      </c>
      <c r="D111" s="20">
        <v>175</v>
      </c>
      <c r="E111" s="97">
        <f t="shared" si="6"/>
        <v>420</v>
      </c>
      <c r="F111" s="96">
        <f t="shared" si="5"/>
        <v>504</v>
      </c>
      <c r="I111" s="22"/>
      <c r="J111" s="23"/>
      <c r="K111" s="22"/>
    </row>
    <row r="112" spans="2:11" ht="12.75">
      <c r="B112" s="18">
        <v>0</v>
      </c>
      <c r="C112" s="19" t="s">
        <v>80</v>
      </c>
      <c r="D112" s="20">
        <v>80</v>
      </c>
      <c r="E112" s="97">
        <f t="shared" si="6"/>
        <v>192.5</v>
      </c>
      <c r="F112" s="96">
        <f t="shared" si="5"/>
        <v>231</v>
      </c>
      <c r="I112" s="22"/>
      <c r="J112" s="23"/>
      <c r="K112" s="22"/>
    </row>
    <row r="113" spans="2:11" ht="12.75">
      <c r="B113" s="18">
        <v>0</v>
      </c>
      <c r="C113" s="19" t="s">
        <v>97</v>
      </c>
      <c r="D113" s="20">
        <v>45</v>
      </c>
      <c r="E113" s="97">
        <f t="shared" si="6"/>
        <v>108.33333333333333</v>
      </c>
      <c r="F113" s="96">
        <f t="shared" si="5"/>
        <v>130</v>
      </c>
      <c r="I113" s="22"/>
      <c r="J113" s="23"/>
      <c r="K113" s="22"/>
    </row>
    <row r="114" spans="2:11" ht="13.5" thickBot="1">
      <c r="B114" s="18">
        <v>0.041666666666666664</v>
      </c>
      <c r="C114" s="19" t="s">
        <v>97</v>
      </c>
      <c r="D114" s="20">
        <v>40</v>
      </c>
      <c r="E114" s="97">
        <f t="shared" si="6"/>
        <v>96.66666666666667</v>
      </c>
      <c r="F114" s="96">
        <f t="shared" si="5"/>
        <v>116</v>
      </c>
      <c r="I114" s="22"/>
      <c r="J114" s="23"/>
      <c r="K114" s="22"/>
    </row>
    <row r="115" spans="2:6" ht="13.5" thickBot="1">
      <c r="B115" s="99" t="s">
        <v>72</v>
      </c>
      <c r="C115" s="100"/>
      <c r="D115" s="100"/>
      <c r="E115" s="100"/>
      <c r="F115" s="101"/>
    </row>
    <row r="116" spans="2:11" ht="12.75">
      <c r="B116" s="18">
        <v>0.2916666666666667</v>
      </c>
      <c r="C116" s="19" t="s">
        <v>89</v>
      </c>
      <c r="D116" s="20">
        <v>50</v>
      </c>
      <c r="E116" s="97">
        <f aca="true" t="shared" si="7" ref="E116:E128">F116/120*100</f>
        <v>120</v>
      </c>
      <c r="F116" s="96">
        <f t="shared" si="5"/>
        <v>144</v>
      </c>
      <c r="I116" s="22"/>
      <c r="J116" s="23"/>
      <c r="K116" s="22"/>
    </row>
    <row r="117" spans="2:11" ht="12.75">
      <c r="B117" s="18">
        <v>0.3333333333333333</v>
      </c>
      <c r="C117" s="19" t="s">
        <v>89</v>
      </c>
      <c r="D117" s="20">
        <v>50</v>
      </c>
      <c r="E117" s="97">
        <f t="shared" si="7"/>
        <v>120</v>
      </c>
      <c r="F117" s="96">
        <f t="shared" si="5"/>
        <v>144</v>
      </c>
      <c r="I117" s="22"/>
      <c r="J117" s="23"/>
      <c r="K117" s="22"/>
    </row>
    <row r="118" spans="2:11" ht="12.75">
      <c r="B118" s="18">
        <v>0.375</v>
      </c>
      <c r="C118" s="19" t="s">
        <v>58</v>
      </c>
      <c r="D118" s="20">
        <v>50</v>
      </c>
      <c r="E118" s="97">
        <f t="shared" si="7"/>
        <v>120</v>
      </c>
      <c r="F118" s="96">
        <f t="shared" si="5"/>
        <v>144</v>
      </c>
      <c r="I118" s="22"/>
      <c r="J118" s="23"/>
      <c r="K118" s="22"/>
    </row>
    <row r="119" spans="2:11" ht="12.75">
      <c r="B119" s="18">
        <v>0.37847222222222227</v>
      </c>
      <c r="C119" s="19" t="s">
        <v>90</v>
      </c>
      <c r="D119" s="20">
        <v>60</v>
      </c>
      <c r="E119" s="97">
        <f t="shared" si="7"/>
        <v>144.16666666666666</v>
      </c>
      <c r="F119" s="96">
        <f t="shared" si="5"/>
        <v>173</v>
      </c>
      <c r="I119" s="22"/>
      <c r="J119" s="23"/>
      <c r="K119" s="22"/>
    </row>
    <row r="120" spans="2:11" ht="12.75">
      <c r="B120" s="18">
        <v>0.37847222222222227</v>
      </c>
      <c r="C120" s="19" t="s">
        <v>98</v>
      </c>
      <c r="D120" s="20">
        <v>100</v>
      </c>
      <c r="E120" s="97">
        <f t="shared" si="7"/>
        <v>240</v>
      </c>
      <c r="F120" s="96">
        <f t="shared" si="5"/>
        <v>288</v>
      </c>
      <c r="I120" s="22"/>
      <c r="J120" s="23"/>
      <c r="K120" s="22"/>
    </row>
    <row r="121" spans="2:11" ht="12.75">
      <c r="B121" s="18">
        <v>0.4166666666666667</v>
      </c>
      <c r="C121" s="19" t="s">
        <v>90</v>
      </c>
      <c r="D121" s="20">
        <v>60</v>
      </c>
      <c r="E121" s="97">
        <f t="shared" si="7"/>
        <v>144.16666666666666</v>
      </c>
      <c r="F121" s="96">
        <f t="shared" si="5"/>
        <v>173</v>
      </c>
      <c r="I121" s="22"/>
      <c r="J121" s="23"/>
      <c r="K121" s="22"/>
    </row>
    <row r="122" spans="2:11" ht="12.75">
      <c r="B122" s="18">
        <v>0.4583333333333333</v>
      </c>
      <c r="C122" s="19" t="s">
        <v>90</v>
      </c>
      <c r="D122" s="20">
        <v>100</v>
      </c>
      <c r="E122" s="97">
        <f t="shared" si="7"/>
        <v>240</v>
      </c>
      <c r="F122" s="96">
        <f t="shared" si="5"/>
        <v>288</v>
      </c>
      <c r="I122" s="22"/>
      <c r="J122" s="23"/>
      <c r="K122" s="22"/>
    </row>
    <row r="123" spans="2:11" ht="12.75">
      <c r="B123" s="18">
        <v>0.5</v>
      </c>
      <c r="C123" s="19" t="s">
        <v>90</v>
      </c>
      <c r="D123" s="20">
        <v>130</v>
      </c>
      <c r="E123" s="97">
        <f t="shared" si="7"/>
        <v>312.5</v>
      </c>
      <c r="F123" s="96">
        <f t="shared" si="5"/>
        <v>375</v>
      </c>
      <c r="I123" s="22"/>
      <c r="J123" s="23"/>
      <c r="K123" s="22"/>
    </row>
    <row r="124" spans="2:11" ht="12.75">
      <c r="B124" s="18">
        <v>0.548611111111111</v>
      </c>
      <c r="C124" s="19" t="s">
        <v>64</v>
      </c>
      <c r="D124" s="20">
        <v>130</v>
      </c>
      <c r="E124" s="97">
        <f t="shared" si="7"/>
        <v>312.5</v>
      </c>
      <c r="F124" s="96">
        <f t="shared" si="5"/>
        <v>375</v>
      </c>
      <c r="I124" s="22"/>
      <c r="J124" s="23"/>
      <c r="K124" s="22"/>
    </row>
    <row r="125" spans="2:11" ht="12.75">
      <c r="B125" s="18">
        <v>0.6041666666666666</v>
      </c>
      <c r="C125" s="19" t="s">
        <v>64</v>
      </c>
      <c r="D125" s="20">
        <v>130</v>
      </c>
      <c r="E125" s="97">
        <f t="shared" si="7"/>
        <v>312.5</v>
      </c>
      <c r="F125" s="96">
        <f t="shared" si="5"/>
        <v>375</v>
      </c>
      <c r="I125" s="22"/>
      <c r="J125" s="23"/>
      <c r="K125" s="22"/>
    </row>
    <row r="126" spans="2:11" ht="12.75">
      <c r="B126" s="18">
        <v>0.6458333333333334</v>
      </c>
      <c r="C126" s="19" t="s">
        <v>66</v>
      </c>
      <c r="D126" s="20">
        <v>110</v>
      </c>
      <c r="E126" s="97">
        <f t="shared" si="7"/>
        <v>264.1666666666667</v>
      </c>
      <c r="F126" s="96">
        <f t="shared" si="5"/>
        <v>317</v>
      </c>
      <c r="I126" s="22"/>
      <c r="J126" s="23"/>
      <c r="K126" s="22"/>
    </row>
    <row r="127" spans="2:11" ht="12.75">
      <c r="B127" s="18">
        <v>0.6805555555555555</v>
      </c>
      <c r="C127" s="19" t="s">
        <v>90</v>
      </c>
      <c r="D127" s="20">
        <v>130</v>
      </c>
      <c r="E127" s="97">
        <f t="shared" si="7"/>
        <v>312.5</v>
      </c>
      <c r="F127" s="96">
        <f t="shared" si="5"/>
        <v>375</v>
      </c>
      <c r="I127" s="22"/>
      <c r="J127" s="23"/>
      <c r="K127" s="22"/>
    </row>
    <row r="128" spans="2:11" ht="12.75">
      <c r="B128" s="18">
        <v>0.7222222222222222</v>
      </c>
      <c r="C128" s="19" t="s">
        <v>67</v>
      </c>
      <c r="D128" s="20">
        <v>130</v>
      </c>
      <c r="E128" s="97">
        <f t="shared" si="7"/>
        <v>312.5</v>
      </c>
      <c r="F128" s="96">
        <f t="shared" si="5"/>
        <v>375</v>
      </c>
      <c r="I128" s="22"/>
      <c r="J128" s="23"/>
      <c r="K128" s="22"/>
    </row>
    <row r="129" spans="2:11" ht="12.75">
      <c r="B129" s="18">
        <v>0.7430555555555555</v>
      </c>
      <c r="C129" s="19" t="s">
        <v>58</v>
      </c>
      <c r="D129" s="20">
        <v>130</v>
      </c>
      <c r="E129" s="97">
        <f t="shared" si="6"/>
        <v>312.5</v>
      </c>
      <c r="F129" s="96">
        <f t="shared" si="5"/>
        <v>375</v>
      </c>
      <c r="I129" s="22"/>
      <c r="J129" s="23"/>
      <c r="K129" s="22"/>
    </row>
    <row r="130" spans="2:11" ht="12.75">
      <c r="B130" s="18">
        <v>0.7465277777777778</v>
      </c>
      <c r="C130" s="19" t="s">
        <v>90</v>
      </c>
      <c r="D130" s="20">
        <v>180</v>
      </c>
      <c r="E130" s="97">
        <f t="shared" si="6"/>
        <v>432.5</v>
      </c>
      <c r="F130" s="96">
        <f t="shared" si="5"/>
        <v>519</v>
      </c>
      <c r="I130" s="22"/>
      <c r="J130" s="23"/>
      <c r="K130" s="22"/>
    </row>
    <row r="131" spans="2:11" ht="12.75">
      <c r="B131" s="18">
        <v>0.7916666666666666</v>
      </c>
      <c r="C131" s="19" t="s">
        <v>73</v>
      </c>
      <c r="D131" s="20">
        <v>790</v>
      </c>
      <c r="E131" s="97">
        <f t="shared" si="6"/>
        <v>1896.6666666666665</v>
      </c>
      <c r="F131" s="96">
        <f t="shared" si="5"/>
        <v>2276</v>
      </c>
      <c r="I131" s="22"/>
      <c r="J131" s="23"/>
      <c r="K131" s="22"/>
    </row>
    <row r="132" spans="2:11" ht="12.75">
      <c r="B132" s="18">
        <v>0.8784722222222222</v>
      </c>
      <c r="C132" s="19" t="s">
        <v>58</v>
      </c>
      <c r="D132" s="20">
        <v>790</v>
      </c>
      <c r="E132" s="97">
        <f t="shared" si="6"/>
        <v>1896.6666666666665</v>
      </c>
      <c r="F132" s="96">
        <f t="shared" si="5"/>
        <v>2276</v>
      </c>
      <c r="I132" s="22"/>
      <c r="J132" s="23"/>
      <c r="K132" s="22"/>
    </row>
    <row r="133" spans="2:11" ht="12.75">
      <c r="B133" s="18">
        <v>0.8819444444444445</v>
      </c>
      <c r="C133" s="19" t="s">
        <v>74</v>
      </c>
      <c r="D133" s="20">
        <v>770</v>
      </c>
      <c r="E133" s="97">
        <f t="shared" si="6"/>
        <v>1848.3333333333335</v>
      </c>
      <c r="F133" s="96">
        <f t="shared" si="5"/>
        <v>2218</v>
      </c>
      <c r="I133" s="22"/>
      <c r="J133" s="23"/>
      <c r="K133" s="22"/>
    </row>
    <row r="134" spans="2:11" ht="12.75">
      <c r="B134" s="18">
        <v>0.9236111111111112</v>
      </c>
      <c r="C134" s="19" t="s">
        <v>74</v>
      </c>
      <c r="D134" s="20">
        <v>770</v>
      </c>
      <c r="E134" s="97">
        <f t="shared" si="6"/>
        <v>1848.3333333333335</v>
      </c>
      <c r="F134" s="96">
        <f t="shared" si="5"/>
        <v>2218</v>
      </c>
      <c r="I134" s="22"/>
      <c r="J134" s="23"/>
      <c r="K134" s="22"/>
    </row>
    <row r="135" spans="2:11" ht="12.75">
      <c r="B135" s="18">
        <v>0.9583333333333334</v>
      </c>
      <c r="C135" s="19" t="s">
        <v>74</v>
      </c>
      <c r="D135" s="20">
        <v>770</v>
      </c>
      <c r="E135" s="97">
        <f t="shared" si="6"/>
        <v>1848.3333333333335</v>
      </c>
      <c r="F135" s="96">
        <f t="shared" si="5"/>
        <v>2218</v>
      </c>
      <c r="I135" s="22"/>
      <c r="J135" s="23"/>
      <c r="K135" s="22"/>
    </row>
    <row r="136" spans="2:11" ht="12.75">
      <c r="B136" s="18">
        <v>0.9791666666666666</v>
      </c>
      <c r="C136" s="19" t="s">
        <v>90</v>
      </c>
      <c r="D136" s="20">
        <v>130</v>
      </c>
      <c r="E136" s="97">
        <f t="shared" si="6"/>
        <v>312.5</v>
      </c>
      <c r="F136" s="96">
        <f t="shared" si="5"/>
        <v>375</v>
      </c>
      <c r="I136" s="22"/>
      <c r="J136" s="23"/>
      <c r="K136" s="22"/>
    </row>
    <row r="137" spans="2:11" ht="12.75">
      <c r="B137" s="18">
        <v>1.0104166666666667</v>
      </c>
      <c r="C137" s="19" t="s">
        <v>90</v>
      </c>
      <c r="D137" s="20">
        <v>60</v>
      </c>
      <c r="E137" s="97">
        <f t="shared" si="6"/>
        <v>144.16666666666666</v>
      </c>
      <c r="F137" s="96">
        <f t="shared" si="5"/>
        <v>173</v>
      </c>
      <c r="I137" s="22"/>
      <c r="J137" s="23"/>
      <c r="K137" s="22"/>
    </row>
    <row r="138" spans="2:11" ht="13.5" thickBot="1">
      <c r="B138" s="18">
        <v>1.03125</v>
      </c>
      <c r="C138" s="19" t="s">
        <v>62</v>
      </c>
      <c r="D138" s="20">
        <v>40</v>
      </c>
      <c r="E138" s="97">
        <f t="shared" si="6"/>
        <v>96.66666666666667</v>
      </c>
      <c r="F138" s="96">
        <f t="shared" si="5"/>
        <v>116</v>
      </c>
      <c r="I138" s="22"/>
      <c r="J138" s="23"/>
      <c r="K138" s="22"/>
    </row>
    <row r="139" spans="2:6" ht="13.5" thickBot="1">
      <c r="B139" s="99" t="s">
        <v>75</v>
      </c>
      <c r="C139" s="100"/>
      <c r="D139" s="100"/>
      <c r="E139" s="100"/>
      <c r="F139" s="101"/>
    </row>
    <row r="140" spans="2:11" ht="12.75">
      <c r="B140" s="18">
        <v>0.2951388888888889</v>
      </c>
      <c r="C140" s="19" t="s">
        <v>99</v>
      </c>
      <c r="D140" s="20">
        <v>45</v>
      </c>
      <c r="E140" s="97">
        <f t="shared" si="6"/>
        <v>108.33333333333333</v>
      </c>
      <c r="F140" s="96">
        <f t="shared" si="5"/>
        <v>130</v>
      </c>
      <c r="I140" s="22"/>
      <c r="J140" s="23"/>
      <c r="K140" s="22"/>
    </row>
    <row r="141" spans="2:11" ht="12.75">
      <c r="B141" s="18">
        <v>0.3333333333333333</v>
      </c>
      <c r="C141" s="19" t="s">
        <v>67</v>
      </c>
      <c r="D141" s="20">
        <v>45</v>
      </c>
      <c r="E141" s="97">
        <f t="shared" si="6"/>
        <v>108.33333333333333</v>
      </c>
      <c r="F141" s="96">
        <f t="shared" si="5"/>
        <v>130</v>
      </c>
      <c r="I141" s="22"/>
      <c r="J141" s="23"/>
      <c r="K141" s="22"/>
    </row>
    <row r="142" spans="2:11" ht="12.75">
      <c r="B142" s="18">
        <v>0.3333333333333333</v>
      </c>
      <c r="C142" s="19" t="s">
        <v>77</v>
      </c>
      <c r="D142" s="20">
        <v>90</v>
      </c>
      <c r="E142" s="97">
        <f>F142/120*100</f>
        <v>216.66666666666666</v>
      </c>
      <c r="F142" s="96">
        <f t="shared" si="5"/>
        <v>260</v>
      </c>
      <c r="I142" s="22"/>
      <c r="J142" s="23"/>
      <c r="K142" s="22"/>
    </row>
    <row r="143" spans="2:11" ht="12.75">
      <c r="B143" s="18">
        <v>0.375</v>
      </c>
      <c r="C143" s="19" t="s">
        <v>67</v>
      </c>
      <c r="D143" s="20">
        <v>90</v>
      </c>
      <c r="E143" s="97">
        <f t="shared" si="6"/>
        <v>216.66666666666666</v>
      </c>
      <c r="F143" s="96">
        <f t="shared" si="5"/>
        <v>260</v>
      </c>
      <c r="I143" s="22"/>
      <c r="J143" s="23"/>
      <c r="K143" s="22"/>
    </row>
    <row r="144" spans="2:11" ht="12.75">
      <c r="B144" s="18">
        <v>0.375</v>
      </c>
      <c r="C144" s="19" t="s">
        <v>77</v>
      </c>
      <c r="D144" s="20">
        <v>130</v>
      </c>
      <c r="E144" s="97">
        <f t="shared" si="6"/>
        <v>312.5</v>
      </c>
      <c r="F144" s="96">
        <f t="shared" si="5"/>
        <v>375</v>
      </c>
      <c r="I144" s="22"/>
      <c r="J144" s="23"/>
      <c r="K144" s="22"/>
    </row>
    <row r="145" spans="2:11" ht="12.75">
      <c r="B145" s="18" t="s">
        <v>83</v>
      </c>
      <c r="C145" s="19" t="s">
        <v>97</v>
      </c>
      <c r="D145" s="20">
        <v>130</v>
      </c>
      <c r="E145" s="97">
        <f t="shared" si="6"/>
        <v>312.5</v>
      </c>
      <c r="F145" s="96">
        <f t="shared" si="5"/>
        <v>375</v>
      </c>
      <c r="I145" s="22"/>
      <c r="J145" s="23"/>
      <c r="K145" s="22"/>
    </row>
    <row r="146" spans="2:11" ht="12.75">
      <c r="B146" s="18" t="s">
        <v>100</v>
      </c>
      <c r="C146" s="19" t="s">
        <v>67</v>
      </c>
      <c r="D146" s="20">
        <v>220</v>
      </c>
      <c r="E146" s="97">
        <f t="shared" si="6"/>
        <v>528.3333333333334</v>
      </c>
      <c r="F146" s="96">
        <f t="shared" si="5"/>
        <v>634</v>
      </c>
      <c r="I146" s="22"/>
      <c r="J146" s="23"/>
      <c r="K146" s="22"/>
    </row>
    <row r="147" spans="2:11" ht="12.75">
      <c r="B147" s="18" t="s">
        <v>100</v>
      </c>
      <c r="C147" s="19" t="s">
        <v>62</v>
      </c>
      <c r="D147" s="20">
        <v>290</v>
      </c>
      <c r="E147" s="97">
        <f t="shared" si="6"/>
        <v>696.6666666666666</v>
      </c>
      <c r="F147" s="96">
        <f t="shared" si="5"/>
        <v>836</v>
      </c>
      <c r="I147" s="22"/>
      <c r="J147" s="23"/>
      <c r="K147" s="22"/>
    </row>
    <row r="148" spans="2:11" ht="12.75">
      <c r="B148" s="18" t="s">
        <v>100</v>
      </c>
      <c r="C148" s="19" t="s">
        <v>81</v>
      </c>
      <c r="D148" s="20">
        <v>390</v>
      </c>
      <c r="E148" s="97">
        <f t="shared" si="6"/>
        <v>936.6666666666667</v>
      </c>
      <c r="F148" s="96">
        <f t="shared" si="5"/>
        <v>1124</v>
      </c>
      <c r="I148" s="22"/>
      <c r="J148" s="23"/>
      <c r="K148" s="22"/>
    </row>
    <row r="149" spans="2:11" ht="12.75">
      <c r="B149" s="18" t="s">
        <v>100</v>
      </c>
      <c r="C149" s="19" t="s">
        <v>74</v>
      </c>
      <c r="D149" s="20">
        <v>440</v>
      </c>
      <c r="E149" s="97">
        <f t="shared" si="6"/>
        <v>1056.6666666666667</v>
      </c>
      <c r="F149" s="96">
        <f t="shared" si="5"/>
        <v>1268</v>
      </c>
      <c r="I149" s="22"/>
      <c r="J149" s="23"/>
      <c r="K149" s="22"/>
    </row>
    <row r="150" spans="2:11" ht="12.75">
      <c r="B150" s="18" t="s">
        <v>101</v>
      </c>
      <c r="C150" s="19" t="s">
        <v>97</v>
      </c>
      <c r="D150" s="20">
        <v>440</v>
      </c>
      <c r="E150" s="97">
        <f t="shared" si="6"/>
        <v>1056.6666666666667</v>
      </c>
      <c r="F150" s="96">
        <f t="shared" si="5"/>
        <v>1268</v>
      </c>
      <c r="I150" s="22"/>
      <c r="J150" s="23"/>
      <c r="K150" s="22"/>
    </row>
    <row r="151" spans="2:11" ht="12.75">
      <c r="B151" s="18">
        <v>0.875</v>
      </c>
      <c r="C151" s="19" t="s">
        <v>58</v>
      </c>
      <c r="D151" s="20">
        <v>440</v>
      </c>
      <c r="E151" s="97">
        <f t="shared" si="6"/>
        <v>1056.6666666666667</v>
      </c>
      <c r="F151" s="96">
        <f t="shared" si="5"/>
        <v>1268</v>
      </c>
      <c r="I151" s="22"/>
      <c r="J151" s="23"/>
      <c r="K151" s="22"/>
    </row>
    <row r="152" spans="2:11" ht="12.75">
      <c r="B152" s="18">
        <v>0.8819444444444445</v>
      </c>
      <c r="C152" s="19" t="s">
        <v>82</v>
      </c>
      <c r="D152" s="20">
        <v>530</v>
      </c>
      <c r="E152" s="97">
        <f t="shared" si="6"/>
        <v>1272.5</v>
      </c>
      <c r="F152" s="96">
        <f t="shared" si="5"/>
        <v>1527</v>
      </c>
      <c r="I152" s="22"/>
      <c r="J152" s="23"/>
      <c r="K152" s="22"/>
    </row>
    <row r="153" spans="2:11" ht="12.75">
      <c r="B153" s="18">
        <v>0.923611111111111</v>
      </c>
      <c r="C153" s="19" t="s">
        <v>82</v>
      </c>
      <c r="D153" s="20">
        <v>530</v>
      </c>
      <c r="E153" s="97">
        <f t="shared" si="6"/>
        <v>1272.5</v>
      </c>
      <c r="F153" s="96">
        <f>ROUNDUP(D153*1.2*2.4,0)</f>
        <v>1527</v>
      </c>
      <c r="I153" s="22"/>
      <c r="J153" s="23"/>
      <c r="K153" s="22"/>
    </row>
    <row r="154" spans="2:11" ht="12.75">
      <c r="B154" s="18">
        <v>0.9652777777777778</v>
      </c>
      <c r="C154" s="19" t="s">
        <v>90</v>
      </c>
      <c r="D154" s="20">
        <v>150</v>
      </c>
      <c r="E154" s="97">
        <f t="shared" si="6"/>
        <v>360</v>
      </c>
      <c r="F154" s="96">
        <f>ROUNDUP(D154*1.2*2.4,0)</f>
        <v>432</v>
      </c>
      <c r="I154" s="22"/>
      <c r="J154" s="23"/>
      <c r="K154" s="22"/>
    </row>
    <row r="155" spans="2:11" ht="12.75">
      <c r="B155" s="18">
        <v>1</v>
      </c>
      <c r="C155" s="19" t="s">
        <v>97</v>
      </c>
      <c r="D155" s="20">
        <v>45</v>
      </c>
      <c r="E155" s="97">
        <f t="shared" si="6"/>
        <v>108.33333333333333</v>
      </c>
      <c r="F155" s="96">
        <f>ROUNDUP(D155*1.2*2.4,0)</f>
        <v>130</v>
      </c>
      <c r="I155" s="22"/>
      <c r="J155" s="23"/>
      <c r="K155" s="22"/>
    </row>
    <row r="156" spans="2:11" ht="13.5" thickBot="1">
      <c r="B156" s="18">
        <v>1.0416666666666667</v>
      </c>
      <c r="C156" s="19" t="s">
        <v>97</v>
      </c>
      <c r="D156" s="20">
        <v>40</v>
      </c>
      <c r="E156" s="97">
        <f t="shared" si="6"/>
        <v>96.66666666666667</v>
      </c>
      <c r="F156" s="96">
        <f>ROUNDUP(D156*1.2*2.4,0)</f>
        <v>116</v>
      </c>
      <c r="I156" s="22"/>
      <c r="J156" s="23"/>
      <c r="K156" s="22"/>
    </row>
    <row r="157" spans="2:6" ht="13.5" thickBot="1">
      <c r="B157" s="99" t="s">
        <v>78</v>
      </c>
      <c r="C157" s="100"/>
      <c r="D157" s="100"/>
      <c r="E157" s="100"/>
      <c r="F157" s="101"/>
    </row>
    <row r="158" spans="2:11" ht="12.75">
      <c r="B158" s="18">
        <v>0.2951388888888889</v>
      </c>
      <c r="C158" s="19" t="s">
        <v>76</v>
      </c>
      <c r="D158" s="20">
        <v>45</v>
      </c>
      <c r="E158" s="97">
        <f t="shared" si="6"/>
        <v>108.33333333333333</v>
      </c>
      <c r="F158" s="96">
        <f aca="true" t="shared" si="8" ref="F158:F175">ROUNDUP(D158*1.2*2.4,0)</f>
        <v>130</v>
      </c>
      <c r="I158" s="22"/>
      <c r="J158" s="23"/>
      <c r="K158" s="22"/>
    </row>
    <row r="159" spans="2:11" ht="12.75">
      <c r="B159" s="18">
        <v>0.3333333333333333</v>
      </c>
      <c r="C159" s="19" t="s">
        <v>67</v>
      </c>
      <c r="D159" s="20">
        <v>45</v>
      </c>
      <c r="E159" s="97">
        <f>F159/120*100</f>
        <v>108.33333333333333</v>
      </c>
      <c r="F159" s="96">
        <f t="shared" si="8"/>
        <v>130</v>
      </c>
      <c r="I159" s="22"/>
      <c r="J159" s="23"/>
      <c r="K159" s="22"/>
    </row>
    <row r="160" spans="2:11" ht="12.75">
      <c r="B160" s="18">
        <v>0.3333333333333333</v>
      </c>
      <c r="C160" s="19" t="s">
        <v>77</v>
      </c>
      <c r="D160" s="20">
        <v>90</v>
      </c>
      <c r="E160" s="97">
        <f>F160/120*100</f>
        <v>216.66666666666666</v>
      </c>
      <c r="F160" s="96">
        <f t="shared" si="8"/>
        <v>260</v>
      </c>
      <c r="I160" s="22"/>
      <c r="J160" s="23"/>
      <c r="K160" s="22"/>
    </row>
    <row r="161" spans="2:11" ht="12.75">
      <c r="B161" s="18">
        <v>0.375</v>
      </c>
      <c r="C161" s="19" t="s">
        <v>67</v>
      </c>
      <c r="D161" s="20">
        <v>90</v>
      </c>
      <c r="E161" s="97">
        <f>F161/120*100</f>
        <v>216.66666666666666</v>
      </c>
      <c r="F161" s="96">
        <f t="shared" si="8"/>
        <v>260</v>
      </c>
      <c r="I161" s="22"/>
      <c r="J161" s="23"/>
      <c r="K161" s="22"/>
    </row>
    <row r="162" spans="2:11" ht="12.75">
      <c r="B162" s="18">
        <v>0.375</v>
      </c>
      <c r="C162" s="19" t="s">
        <v>77</v>
      </c>
      <c r="D162" s="20">
        <v>130</v>
      </c>
      <c r="E162" s="97">
        <f>F162/120*100</f>
        <v>312.5</v>
      </c>
      <c r="F162" s="96">
        <f t="shared" si="8"/>
        <v>375</v>
      </c>
      <c r="I162" s="22"/>
      <c r="J162" s="23"/>
      <c r="K162" s="22"/>
    </row>
    <row r="163" spans="2:11" ht="12.75">
      <c r="B163" s="18" t="s">
        <v>83</v>
      </c>
      <c r="C163" s="19" t="s">
        <v>97</v>
      </c>
      <c r="D163" s="20">
        <v>130</v>
      </c>
      <c r="E163" s="97">
        <f t="shared" si="6"/>
        <v>312.5</v>
      </c>
      <c r="F163" s="96">
        <f t="shared" si="8"/>
        <v>375</v>
      </c>
      <c r="I163" s="22"/>
      <c r="J163" s="23"/>
      <c r="K163" s="22"/>
    </row>
    <row r="164" spans="2:11" ht="12.75">
      <c r="B164" s="18" t="s">
        <v>85</v>
      </c>
      <c r="C164" s="19" t="s">
        <v>67</v>
      </c>
      <c r="D164" s="20">
        <v>130</v>
      </c>
      <c r="E164" s="97">
        <f aca="true" t="shared" si="9" ref="E164:E175">F164/120*100</f>
        <v>312.5</v>
      </c>
      <c r="F164" s="96">
        <f t="shared" si="8"/>
        <v>375</v>
      </c>
      <c r="I164" s="22"/>
      <c r="J164" s="23"/>
      <c r="K164" s="22"/>
    </row>
    <row r="165" spans="2:11" ht="12.75">
      <c r="B165" s="18" t="s">
        <v>86</v>
      </c>
      <c r="C165" s="19" t="s">
        <v>67</v>
      </c>
      <c r="D165" s="20">
        <v>220</v>
      </c>
      <c r="E165" s="97">
        <f>F165/120*100</f>
        <v>528.3333333333334</v>
      </c>
      <c r="F165" s="96">
        <f t="shared" si="8"/>
        <v>634</v>
      </c>
      <c r="I165" s="22"/>
      <c r="J165" s="23"/>
      <c r="K165" s="22"/>
    </row>
    <row r="166" spans="2:11" ht="12.75">
      <c r="B166" s="18" t="s">
        <v>84</v>
      </c>
      <c r="C166" s="19" t="s">
        <v>77</v>
      </c>
      <c r="D166" s="20">
        <v>310</v>
      </c>
      <c r="E166" s="97">
        <f t="shared" si="9"/>
        <v>744.1666666666666</v>
      </c>
      <c r="F166" s="96">
        <f t="shared" si="8"/>
        <v>893</v>
      </c>
      <c r="I166" s="22"/>
      <c r="J166" s="23"/>
      <c r="K166" s="22"/>
    </row>
    <row r="167" spans="2:11" ht="12.75">
      <c r="B167" s="18">
        <v>0.625</v>
      </c>
      <c r="C167" s="19" t="s">
        <v>82</v>
      </c>
      <c r="D167" s="20">
        <v>390</v>
      </c>
      <c r="E167" s="97">
        <f t="shared" si="9"/>
        <v>936.6666666666667</v>
      </c>
      <c r="F167" s="96">
        <f t="shared" si="8"/>
        <v>1124</v>
      </c>
      <c r="I167" s="22"/>
      <c r="J167" s="23"/>
      <c r="K167" s="22"/>
    </row>
    <row r="168" spans="2:11" ht="12.75">
      <c r="B168" s="18">
        <v>0.7083333333333334</v>
      </c>
      <c r="C168" s="19" t="s">
        <v>82</v>
      </c>
      <c r="D168" s="20">
        <v>400</v>
      </c>
      <c r="E168" s="97">
        <f t="shared" si="9"/>
        <v>960</v>
      </c>
      <c r="F168" s="96">
        <f t="shared" si="8"/>
        <v>1152</v>
      </c>
      <c r="I168" s="22"/>
      <c r="J168" s="23"/>
      <c r="K168" s="22"/>
    </row>
    <row r="169" spans="2:11" ht="12.75">
      <c r="B169" s="18">
        <v>0.7916666666666666</v>
      </c>
      <c r="C169" s="19" t="s">
        <v>97</v>
      </c>
      <c r="D169" s="20">
        <v>400</v>
      </c>
      <c r="E169" s="97">
        <f t="shared" si="9"/>
        <v>960</v>
      </c>
      <c r="F169" s="96">
        <f t="shared" si="8"/>
        <v>1152</v>
      </c>
      <c r="I169" s="22"/>
      <c r="J169" s="23"/>
      <c r="K169" s="22"/>
    </row>
    <row r="170" spans="2:11" ht="12.75">
      <c r="B170" s="18">
        <v>0.8819444444444445</v>
      </c>
      <c r="C170" s="19" t="s">
        <v>59</v>
      </c>
      <c r="D170" s="20">
        <v>440</v>
      </c>
      <c r="E170" s="97">
        <f t="shared" si="9"/>
        <v>1056.6666666666667</v>
      </c>
      <c r="F170" s="96">
        <f t="shared" si="8"/>
        <v>1268</v>
      </c>
      <c r="I170" s="22"/>
      <c r="J170" s="23"/>
      <c r="K170" s="22"/>
    </row>
    <row r="171" spans="2:11" ht="12.75">
      <c r="B171" s="18">
        <v>0.9027777777777778</v>
      </c>
      <c r="C171" s="19" t="s">
        <v>67</v>
      </c>
      <c r="D171" s="20">
        <v>440</v>
      </c>
      <c r="E171" s="97">
        <f t="shared" si="9"/>
        <v>1056.6666666666667</v>
      </c>
      <c r="F171" s="96">
        <f t="shared" si="8"/>
        <v>1268</v>
      </c>
      <c r="I171" s="22"/>
      <c r="J171" s="23"/>
      <c r="K171" s="22"/>
    </row>
    <row r="172" spans="2:11" ht="12.75">
      <c r="B172" s="18">
        <v>0.9236111111111112</v>
      </c>
      <c r="C172" s="19" t="s">
        <v>79</v>
      </c>
      <c r="D172" s="20">
        <v>440</v>
      </c>
      <c r="E172" s="97">
        <f t="shared" si="9"/>
        <v>1056.6666666666667</v>
      </c>
      <c r="F172" s="96">
        <f t="shared" si="8"/>
        <v>1268</v>
      </c>
      <c r="I172" s="22"/>
      <c r="J172" s="23"/>
      <c r="K172" s="22"/>
    </row>
    <row r="173" spans="2:11" ht="12.75">
      <c r="B173" s="18">
        <v>0.9583333333333334</v>
      </c>
      <c r="C173" s="19" t="s">
        <v>97</v>
      </c>
      <c r="D173" s="20">
        <v>100</v>
      </c>
      <c r="E173" s="97">
        <f t="shared" si="9"/>
        <v>240</v>
      </c>
      <c r="F173" s="96">
        <f t="shared" si="8"/>
        <v>288</v>
      </c>
      <c r="I173" s="22"/>
      <c r="J173" s="23"/>
      <c r="K173" s="22"/>
    </row>
    <row r="174" spans="2:11" ht="12.75">
      <c r="B174" s="18">
        <v>1</v>
      </c>
      <c r="C174" s="19" t="s">
        <v>97</v>
      </c>
      <c r="D174" s="20">
        <v>45</v>
      </c>
      <c r="E174" s="97">
        <f t="shared" si="9"/>
        <v>108.33333333333333</v>
      </c>
      <c r="F174" s="96">
        <f t="shared" si="8"/>
        <v>130</v>
      </c>
      <c r="I174" s="22"/>
      <c r="J174" s="23"/>
      <c r="K174" s="22"/>
    </row>
    <row r="175" spans="2:11" ht="12.75">
      <c r="B175" s="18">
        <v>1.0416666666666667</v>
      </c>
      <c r="C175" s="19" t="s">
        <v>97</v>
      </c>
      <c r="D175" s="20">
        <v>40</v>
      </c>
      <c r="E175" s="97">
        <f t="shared" si="9"/>
        <v>96.66666666666667</v>
      </c>
      <c r="F175" s="96">
        <f t="shared" si="8"/>
        <v>116</v>
      </c>
      <c r="I175" s="22"/>
      <c r="J175" s="23"/>
      <c r="K175" s="22"/>
    </row>
    <row r="177" spans="2:8" ht="30" customHeight="1">
      <c r="B177" s="98" t="s">
        <v>91</v>
      </c>
      <c r="C177" s="98"/>
      <c r="D177" s="98"/>
      <c r="E177" s="98"/>
      <c r="F177" s="98"/>
      <c r="H177" s="21"/>
    </row>
  </sheetData>
  <sheetProtection/>
  <mergeCells count="13">
    <mergeCell ref="E1:F1"/>
    <mergeCell ref="B4:F4"/>
    <mergeCell ref="B5:F5"/>
    <mergeCell ref="B6:F6"/>
    <mergeCell ref="B7:F7"/>
    <mergeCell ref="B177:F177"/>
    <mergeCell ref="B139:F139"/>
    <mergeCell ref="B157:F157"/>
    <mergeCell ref="B9:F9"/>
    <mergeCell ref="B34:F34"/>
    <mergeCell ref="B61:F61"/>
    <mergeCell ref="B88:F88"/>
    <mergeCell ref="B115:F115"/>
  </mergeCells>
  <printOptions/>
  <pageMargins left="1.1023622047244095" right="0.3543307086614173" top="0.1968503937007874" bottom="0.2755905511811024" header="0.15748031496062992" footer="0.15748031496062992"/>
  <pageSetup horizontalDpi="1200" verticalDpi="1200" orientation="portrait" paperSize="9" scale="82" r:id="rId2"/>
  <rowBreaks count="2" manualBreakCount="2">
    <brk id="60" min="1" max="5" man="1"/>
    <brk id="138" min="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view="pageBreakPreview" zoomScaleSheetLayoutView="100" zoomScalePageLayoutView="0" workbookViewId="0" topLeftCell="A16">
      <selection activeCell="B29" sqref="B29"/>
    </sheetView>
  </sheetViews>
  <sheetFormatPr defaultColWidth="9.00390625" defaultRowHeight="12.75"/>
  <cols>
    <col min="1" max="1" width="7.875" style="25" customWidth="1"/>
    <col min="2" max="2" width="17.375" style="25" customWidth="1"/>
    <col min="3" max="3" width="16.375" style="25" customWidth="1"/>
    <col min="4" max="4" width="12.00390625" style="25" customWidth="1"/>
    <col min="5" max="5" width="3.875" style="25" customWidth="1"/>
    <col min="6" max="6" width="17.125" style="25" customWidth="1"/>
    <col min="7" max="7" width="17.25390625" style="25" customWidth="1"/>
    <col min="8" max="8" width="12.625" style="25" customWidth="1"/>
    <col min="9" max="9" width="13.375" style="25" customWidth="1"/>
    <col min="10" max="16384" width="9.125" style="25" customWidth="1"/>
  </cols>
  <sheetData>
    <row r="1" spans="2:3" ht="18">
      <c r="B1" s="126"/>
      <c r="C1" s="126"/>
    </row>
    <row r="2" spans="2:3" ht="30.75" customHeight="1">
      <c r="B2" s="26"/>
      <c r="C2" s="26"/>
    </row>
    <row r="3" spans="2:3" ht="18">
      <c r="B3" s="26"/>
      <c r="C3" s="26"/>
    </row>
    <row r="4" spans="2:3" ht="18">
      <c r="B4" s="26"/>
      <c r="C4" s="26"/>
    </row>
    <row r="5" spans="2:3" ht="18">
      <c r="B5" s="26"/>
      <c r="C5" s="26"/>
    </row>
    <row r="6" spans="2:8" s="27" customFormat="1" ht="39" customHeight="1">
      <c r="B6" s="113" t="s">
        <v>94</v>
      </c>
      <c r="C6" s="113"/>
      <c r="D6" s="113"/>
      <c r="E6" s="113"/>
      <c r="F6" s="113"/>
      <c r="G6" s="113"/>
      <c r="H6" s="113"/>
    </row>
    <row r="7" spans="2:7" s="27" customFormat="1" ht="6" customHeight="1">
      <c r="B7" s="127"/>
      <c r="C7" s="127"/>
      <c r="F7" s="28"/>
      <c r="G7" s="29"/>
    </row>
    <row r="8" spans="2:8" s="27" customFormat="1" ht="43.5" customHeight="1">
      <c r="B8" s="128" t="s">
        <v>28</v>
      </c>
      <c r="C8" s="128"/>
      <c r="D8" s="128"/>
      <c r="E8" s="128"/>
      <c r="F8" s="128"/>
      <c r="G8" s="128"/>
      <c r="H8" s="128"/>
    </row>
    <row r="9" spans="2:8" s="27" customFormat="1" ht="11.25" customHeight="1" thickBot="1">
      <c r="B9" s="30"/>
      <c r="C9" s="30"/>
      <c r="D9" s="30"/>
      <c r="E9" s="30"/>
      <c r="F9" s="30"/>
      <c r="G9" s="30"/>
      <c r="H9" s="30"/>
    </row>
    <row r="10" spans="2:8" s="27" customFormat="1" ht="15.75" customHeight="1" thickBot="1">
      <c r="B10" s="114" t="s">
        <v>0</v>
      </c>
      <c r="C10" s="115"/>
      <c r="D10" s="116"/>
      <c r="E10" s="31"/>
      <c r="F10" s="114" t="s">
        <v>5</v>
      </c>
      <c r="G10" s="115"/>
      <c r="H10" s="116"/>
    </row>
    <row r="11" spans="2:9" s="27" customFormat="1" ht="30" customHeight="1" thickBot="1">
      <c r="B11" s="117" t="s">
        <v>1</v>
      </c>
      <c r="C11" s="118"/>
      <c r="D11" s="119" t="s">
        <v>2</v>
      </c>
      <c r="E11" s="31"/>
      <c r="F11" s="121" t="s">
        <v>1</v>
      </c>
      <c r="G11" s="122"/>
      <c r="H11" s="119" t="s">
        <v>2</v>
      </c>
      <c r="I11" s="32"/>
    </row>
    <row r="12" spans="2:9" s="27" customFormat="1" ht="13.5" thickBot="1">
      <c r="B12" s="33" t="s">
        <v>35</v>
      </c>
      <c r="C12" s="34" t="s">
        <v>36</v>
      </c>
      <c r="D12" s="120"/>
      <c r="E12" s="31"/>
      <c r="F12" s="35" t="s">
        <v>35</v>
      </c>
      <c r="G12" s="36" t="s">
        <v>36</v>
      </c>
      <c r="H12" s="120"/>
      <c r="I12" s="37"/>
    </row>
    <row r="13" spans="2:9" s="27" customFormat="1" ht="12.75">
      <c r="B13" s="38"/>
      <c r="C13" s="39">
        <v>6500</v>
      </c>
      <c r="D13" s="40">
        <v>0.4</v>
      </c>
      <c r="E13" s="31"/>
      <c r="F13" s="38"/>
      <c r="G13" s="41">
        <v>2200</v>
      </c>
      <c r="H13" s="40">
        <v>0.4</v>
      </c>
      <c r="I13" s="42"/>
    </row>
    <row r="14" spans="2:9" s="27" customFormat="1" ht="12.75">
      <c r="B14" s="43">
        <f>C13</f>
        <v>6500</v>
      </c>
      <c r="C14" s="44">
        <v>12500</v>
      </c>
      <c r="D14" s="45">
        <v>0.45</v>
      </c>
      <c r="E14" s="31"/>
      <c r="F14" s="43">
        <f aca="true" t="shared" si="0" ref="F14:F19">G13</f>
        <v>2200</v>
      </c>
      <c r="G14" s="44">
        <v>4500</v>
      </c>
      <c r="H14" s="45">
        <v>0.45</v>
      </c>
      <c r="I14" s="42"/>
    </row>
    <row r="15" spans="2:9" s="27" customFormat="1" ht="12.75">
      <c r="B15" s="43">
        <f aca="true" t="shared" si="1" ref="B15:B22">C14</f>
        <v>12500</v>
      </c>
      <c r="C15" s="44">
        <v>22000</v>
      </c>
      <c r="D15" s="45">
        <v>0.5</v>
      </c>
      <c r="E15" s="31"/>
      <c r="F15" s="43">
        <f t="shared" si="0"/>
        <v>4500</v>
      </c>
      <c r="G15" s="44">
        <v>7000</v>
      </c>
      <c r="H15" s="45">
        <v>0.5</v>
      </c>
      <c r="I15" s="42"/>
    </row>
    <row r="16" spans="2:9" s="27" customFormat="1" ht="12.75">
      <c r="B16" s="43">
        <f t="shared" si="1"/>
        <v>22000</v>
      </c>
      <c r="C16" s="44">
        <v>34000</v>
      </c>
      <c r="D16" s="45">
        <v>0.55</v>
      </c>
      <c r="E16" s="31"/>
      <c r="F16" s="43">
        <f t="shared" si="0"/>
        <v>7000</v>
      </c>
      <c r="G16" s="44">
        <v>11000</v>
      </c>
      <c r="H16" s="45">
        <v>0.55</v>
      </c>
      <c r="I16" s="42"/>
    </row>
    <row r="17" spans="2:9" s="27" customFormat="1" ht="12.75">
      <c r="B17" s="43">
        <f t="shared" si="1"/>
        <v>34000</v>
      </c>
      <c r="C17" s="44">
        <v>47000</v>
      </c>
      <c r="D17" s="45">
        <v>0.6</v>
      </c>
      <c r="E17" s="31"/>
      <c r="F17" s="43">
        <f t="shared" si="0"/>
        <v>11000</v>
      </c>
      <c r="G17" s="44">
        <v>15000</v>
      </c>
      <c r="H17" s="45">
        <v>0.6</v>
      </c>
      <c r="I17" s="42"/>
    </row>
    <row r="18" spans="2:9" s="27" customFormat="1" ht="12.75">
      <c r="B18" s="43">
        <f t="shared" si="1"/>
        <v>47000</v>
      </c>
      <c r="C18" s="44">
        <v>69000</v>
      </c>
      <c r="D18" s="45">
        <v>0.65</v>
      </c>
      <c r="E18" s="31"/>
      <c r="F18" s="43">
        <f t="shared" si="0"/>
        <v>15000</v>
      </c>
      <c r="G18" s="44">
        <v>20000</v>
      </c>
      <c r="H18" s="45">
        <v>0.65</v>
      </c>
      <c r="I18" s="42"/>
    </row>
    <row r="19" spans="2:9" s="27" customFormat="1" ht="13.5" thickBot="1">
      <c r="B19" s="43">
        <f t="shared" si="1"/>
        <v>69000</v>
      </c>
      <c r="C19" s="44">
        <v>94000</v>
      </c>
      <c r="D19" s="45">
        <v>0.67</v>
      </c>
      <c r="E19" s="31"/>
      <c r="F19" s="46">
        <f t="shared" si="0"/>
        <v>20000</v>
      </c>
      <c r="G19" s="47"/>
      <c r="H19" s="48">
        <v>0.67</v>
      </c>
      <c r="I19" s="37"/>
    </row>
    <row r="20" spans="2:9" s="27" customFormat="1" ht="12.75">
      <c r="B20" s="43">
        <f t="shared" si="1"/>
        <v>94000</v>
      </c>
      <c r="C20" s="44">
        <v>126000</v>
      </c>
      <c r="D20" s="45">
        <v>0.7</v>
      </c>
      <c r="E20" s="31"/>
      <c r="F20" s="49"/>
      <c r="G20" s="49"/>
      <c r="H20" s="50"/>
      <c r="I20" s="37"/>
    </row>
    <row r="21" spans="2:9" s="27" customFormat="1" ht="12.75">
      <c r="B21" s="43">
        <f t="shared" si="1"/>
        <v>126000</v>
      </c>
      <c r="C21" s="44">
        <v>160000</v>
      </c>
      <c r="D21" s="45">
        <v>0.72</v>
      </c>
      <c r="E21" s="31"/>
      <c r="F21" s="49"/>
      <c r="G21" s="49"/>
      <c r="H21" s="50"/>
      <c r="I21" s="37"/>
    </row>
    <row r="22" spans="2:8" s="27" customFormat="1" ht="13.5" thickBot="1">
      <c r="B22" s="46">
        <f t="shared" si="1"/>
        <v>160000</v>
      </c>
      <c r="C22" s="47"/>
      <c r="D22" s="48">
        <v>0.74</v>
      </c>
      <c r="E22" s="31"/>
      <c r="F22" s="49"/>
      <c r="G22" s="49"/>
      <c r="H22" s="50"/>
    </row>
    <row r="23" spans="2:8" s="27" customFormat="1" ht="40.5" customHeight="1">
      <c r="B23" s="125" t="s">
        <v>3</v>
      </c>
      <c r="C23" s="125"/>
      <c r="D23" s="125"/>
      <c r="E23" s="125"/>
      <c r="F23" s="125"/>
      <c r="G23" s="125"/>
      <c r="H23" s="125"/>
    </row>
    <row r="24" spans="2:8" s="27" customFormat="1" ht="15" customHeight="1" thickBot="1">
      <c r="B24" s="51"/>
      <c r="C24" s="51"/>
      <c r="D24" s="51"/>
      <c r="E24" s="51"/>
      <c r="F24" s="51"/>
      <c r="G24" s="51"/>
      <c r="H24" s="52"/>
    </row>
    <row r="25" spans="2:8" s="27" customFormat="1" ht="15.75" customHeight="1" thickBot="1">
      <c r="B25" s="114" t="s">
        <v>0</v>
      </c>
      <c r="C25" s="115"/>
      <c r="D25" s="116"/>
      <c r="E25" s="53"/>
      <c r="F25" s="114" t="s">
        <v>5</v>
      </c>
      <c r="G25" s="115"/>
      <c r="H25" s="116"/>
    </row>
    <row r="26" spans="2:8" s="27" customFormat="1" ht="25.5" customHeight="1" thickBot="1">
      <c r="B26" s="123" t="s">
        <v>92</v>
      </c>
      <c r="C26" s="124"/>
      <c r="D26" s="119" t="s">
        <v>2</v>
      </c>
      <c r="E26" s="53"/>
      <c r="F26" s="123" t="s">
        <v>92</v>
      </c>
      <c r="G26" s="124"/>
      <c r="H26" s="119" t="s">
        <v>2</v>
      </c>
    </row>
    <row r="27" spans="2:8" s="27" customFormat="1" ht="13.5" thickBot="1">
      <c r="B27" s="54" t="s">
        <v>35</v>
      </c>
      <c r="C27" s="34" t="s">
        <v>36</v>
      </c>
      <c r="D27" s="120"/>
      <c r="E27" s="53"/>
      <c r="F27" s="55" t="s">
        <v>35</v>
      </c>
      <c r="G27" s="36" t="s">
        <v>36</v>
      </c>
      <c r="H27" s="120"/>
    </row>
    <row r="28" spans="2:8" s="27" customFormat="1" ht="12.75">
      <c r="B28" s="56"/>
      <c r="C28" s="41">
        <f>B29</f>
        <v>18800</v>
      </c>
      <c r="D28" s="40">
        <v>0.4</v>
      </c>
      <c r="E28" s="53"/>
      <c r="F28" s="57"/>
      <c r="G28" s="41">
        <f>F29</f>
        <v>6400</v>
      </c>
      <c r="H28" s="40">
        <v>0.4</v>
      </c>
    </row>
    <row r="29" spans="2:8" s="27" customFormat="1" ht="12.75">
      <c r="B29" s="39">
        <f>ROUNDUP(B14*1.2*2.4,-2)</f>
        <v>18800</v>
      </c>
      <c r="C29" s="39">
        <f aca="true" t="shared" si="2" ref="C29:C36">B30</f>
        <v>36000</v>
      </c>
      <c r="D29" s="45">
        <v>0.45</v>
      </c>
      <c r="E29" s="53"/>
      <c r="F29" s="43">
        <f aca="true" t="shared" si="3" ref="F29:F34">ROUNDUP(F14*1.2*2.4,-2)</f>
        <v>6400</v>
      </c>
      <c r="G29" s="44">
        <f>F30</f>
        <v>13000</v>
      </c>
      <c r="H29" s="45">
        <v>0.45</v>
      </c>
    </row>
    <row r="30" spans="2:8" s="27" customFormat="1" ht="12.75">
      <c r="B30" s="39">
        <f aca="true" t="shared" si="4" ref="B30:B37">ROUNDUP(B15*1.2*2.4,-2)</f>
        <v>36000</v>
      </c>
      <c r="C30" s="39">
        <f t="shared" si="2"/>
        <v>63400</v>
      </c>
      <c r="D30" s="45">
        <v>0.5</v>
      </c>
      <c r="E30" s="53"/>
      <c r="F30" s="43">
        <f t="shared" si="3"/>
        <v>13000</v>
      </c>
      <c r="G30" s="44">
        <f>F31</f>
        <v>20200</v>
      </c>
      <c r="H30" s="45">
        <v>0.5</v>
      </c>
    </row>
    <row r="31" spans="2:8" s="27" customFormat="1" ht="12.75">
      <c r="B31" s="39">
        <f t="shared" si="4"/>
        <v>63400</v>
      </c>
      <c r="C31" s="39">
        <f t="shared" si="2"/>
        <v>98000</v>
      </c>
      <c r="D31" s="45">
        <v>0.55</v>
      </c>
      <c r="E31" s="53"/>
      <c r="F31" s="43">
        <f t="shared" si="3"/>
        <v>20200</v>
      </c>
      <c r="G31" s="44">
        <f>F32</f>
        <v>31700</v>
      </c>
      <c r="H31" s="45">
        <v>0.55</v>
      </c>
    </row>
    <row r="32" spans="2:8" s="27" customFormat="1" ht="12.75">
      <c r="B32" s="39">
        <f t="shared" si="4"/>
        <v>98000</v>
      </c>
      <c r="C32" s="39">
        <f t="shared" si="2"/>
        <v>135400</v>
      </c>
      <c r="D32" s="45">
        <v>0.6</v>
      </c>
      <c r="E32" s="53"/>
      <c r="F32" s="43">
        <f t="shared" si="3"/>
        <v>31700</v>
      </c>
      <c r="G32" s="44">
        <f>F33</f>
        <v>43200</v>
      </c>
      <c r="H32" s="45">
        <v>0.6</v>
      </c>
    </row>
    <row r="33" spans="2:8" s="27" customFormat="1" ht="12.75">
      <c r="B33" s="39">
        <f t="shared" si="4"/>
        <v>135400</v>
      </c>
      <c r="C33" s="39">
        <f t="shared" si="2"/>
        <v>198800</v>
      </c>
      <c r="D33" s="45">
        <v>0.65</v>
      </c>
      <c r="E33" s="53"/>
      <c r="F33" s="43">
        <f t="shared" si="3"/>
        <v>43200</v>
      </c>
      <c r="G33" s="44">
        <f>F34</f>
        <v>57600</v>
      </c>
      <c r="H33" s="45">
        <v>0.65</v>
      </c>
    </row>
    <row r="34" spans="2:8" s="27" customFormat="1" ht="13.5" thickBot="1">
      <c r="B34" s="39">
        <f t="shared" si="4"/>
        <v>198800</v>
      </c>
      <c r="C34" s="39">
        <f t="shared" si="2"/>
        <v>270800</v>
      </c>
      <c r="D34" s="45">
        <v>0.67</v>
      </c>
      <c r="E34" s="53"/>
      <c r="F34" s="46">
        <f t="shared" si="3"/>
        <v>57600</v>
      </c>
      <c r="G34" s="47"/>
      <c r="H34" s="48">
        <v>0.67</v>
      </c>
    </row>
    <row r="35" spans="2:8" s="27" customFormat="1" ht="12.75">
      <c r="B35" s="39">
        <f t="shared" si="4"/>
        <v>270800</v>
      </c>
      <c r="C35" s="39">
        <f t="shared" si="2"/>
        <v>362900</v>
      </c>
      <c r="D35" s="45">
        <v>0.7</v>
      </c>
      <c r="E35" s="53"/>
      <c r="F35" s="58"/>
      <c r="G35" s="58"/>
      <c r="H35" s="59"/>
    </row>
    <row r="36" spans="2:8" s="27" customFormat="1" ht="12.75">
      <c r="B36" s="39">
        <f t="shared" si="4"/>
        <v>362900</v>
      </c>
      <c r="C36" s="39">
        <f t="shared" si="2"/>
        <v>460800</v>
      </c>
      <c r="D36" s="45">
        <v>0.72</v>
      </c>
      <c r="E36" s="53"/>
      <c r="F36" s="58"/>
      <c r="G36" s="58"/>
      <c r="H36" s="59"/>
    </row>
    <row r="37" spans="2:8" s="27" customFormat="1" ht="13.5" thickBot="1">
      <c r="B37" s="60">
        <f t="shared" si="4"/>
        <v>460800</v>
      </c>
      <c r="C37" s="61"/>
      <c r="D37" s="48">
        <v>0.74</v>
      </c>
      <c r="E37" s="53"/>
      <c r="F37" s="58"/>
      <c r="G37" s="58"/>
      <c r="H37" s="59"/>
    </row>
    <row r="38" spans="1:8" s="62" customFormat="1" ht="68.25" customHeight="1">
      <c r="A38" s="25"/>
      <c r="B38" s="129" t="s">
        <v>37</v>
      </c>
      <c r="C38" s="129"/>
      <c r="D38" s="129"/>
      <c r="E38" s="129"/>
      <c r="F38" s="129"/>
      <c r="G38" s="129"/>
      <c r="H38" s="129"/>
    </row>
    <row r="39" spans="1:8" s="62" customFormat="1" ht="14.25" customHeight="1" thickBot="1">
      <c r="A39" s="25"/>
      <c r="B39" s="63"/>
      <c r="C39" s="63"/>
      <c r="D39" s="63"/>
      <c r="E39" s="63"/>
      <c r="F39" s="63"/>
      <c r="G39" s="63"/>
      <c r="H39" s="63"/>
    </row>
    <row r="40" spans="1:8" s="62" customFormat="1" ht="13.5" customHeight="1" thickBot="1">
      <c r="A40" s="64"/>
      <c r="B40" s="114" t="s">
        <v>0</v>
      </c>
      <c r="C40" s="115"/>
      <c r="D40" s="116"/>
      <c r="E40" s="31"/>
      <c r="F40" s="114" t="s">
        <v>5</v>
      </c>
      <c r="G40" s="115"/>
      <c r="H40" s="116"/>
    </row>
    <row r="41" spans="1:8" s="62" customFormat="1" ht="27.75" customHeight="1" thickBot="1">
      <c r="A41" s="64"/>
      <c r="B41" s="123" t="s">
        <v>92</v>
      </c>
      <c r="C41" s="124"/>
      <c r="D41" s="119" t="s">
        <v>2</v>
      </c>
      <c r="E41" s="31"/>
      <c r="F41" s="123" t="s">
        <v>92</v>
      </c>
      <c r="G41" s="124"/>
      <c r="H41" s="119" t="s">
        <v>2</v>
      </c>
    </row>
    <row r="42" spans="1:8" s="62" customFormat="1" ht="13.5" thickBot="1">
      <c r="A42" s="64"/>
      <c r="B42" s="33" t="s">
        <v>35</v>
      </c>
      <c r="C42" s="34" t="s">
        <v>36</v>
      </c>
      <c r="D42" s="120"/>
      <c r="E42" s="31"/>
      <c r="F42" s="35" t="s">
        <v>35</v>
      </c>
      <c r="G42" s="34" t="s">
        <v>36</v>
      </c>
      <c r="H42" s="120"/>
    </row>
    <row r="43" spans="1:8" s="62" customFormat="1" ht="12.75">
      <c r="A43" s="64"/>
      <c r="B43" s="57">
        <v>7000</v>
      </c>
      <c r="C43" s="41">
        <f>B44</f>
        <v>13500</v>
      </c>
      <c r="D43" s="40">
        <v>0.81</v>
      </c>
      <c r="E43" s="31"/>
      <c r="F43" s="57">
        <v>1500</v>
      </c>
      <c r="G43" s="41">
        <f>F44</f>
        <v>2850</v>
      </c>
      <c r="H43" s="40">
        <v>0.81</v>
      </c>
    </row>
    <row r="44" spans="1:8" s="62" customFormat="1" ht="12.75">
      <c r="A44" s="64"/>
      <c r="B44" s="43">
        <v>13500</v>
      </c>
      <c r="C44" s="44">
        <f>B45</f>
        <v>23000</v>
      </c>
      <c r="D44" s="45">
        <v>0.82</v>
      </c>
      <c r="E44" s="31"/>
      <c r="F44" s="43">
        <v>2850</v>
      </c>
      <c r="G44" s="44">
        <f>F45</f>
        <v>4500</v>
      </c>
      <c r="H44" s="45">
        <v>0.82</v>
      </c>
    </row>
    <row r="45" spans="1:8" s="62" customFormat="1" ht="13.5" thickBot="1">
      <c r="A45" s="64"/>
      <c r="B45" s="46">
        <v>23000</v>
      </c>
      <c r="C45" s="47"/>
      <c r="D45" s="48">
        <v>0.83</v>
      </c>
      <c r="E45" s="31"/>
      <c r="F45" s="46">
        <v>4500</v>
      </c>
      <c r="G45" s="47"/>
      <c r="H45" s="48">
        <v>0.83</v>
      </c>
    </row>
    <row r="46" spans="2:8" s="65" customFormat="1" ht="47.25" customHeight="1">
      <c r="B46" s="112" t="s">
        <v>4</v>
      </c>
      <c r="C46" s="112"/>
      <c r="D46" s="112"/>
      <c r="E46" s="112"/>
      <c r="F46" s="112"/>
      <c r="G46" s="112"/>
      <c r="H46" s="112"/>
    </row>
    <row r="47" spans="2:8" s="27" customFormat="1" ht="46.5" customHeight="1">
      <c r="B47" s="112" t="s">
        <v>50</v>
      </c>
      <c r="C47" s="112"/>
      <c r="D47" s="112"/>
      <c r="E47" s="112"/>
      <c r="F47" s="112"/>
      <c r="G47" s="112"/>
      <c r="H47" s="112"/>
    </row>
    <row r="48" spans="2:8" s="65" customFormat="1" ht="42.75" customHeight="1">
      <c r="B48" s="112" t="s">
        <v>29</v>
      </c>
      <c r="C48" s="112"/>
      <c r="D48" s="112"/>
      <c r="E48" s="112"/>
      <c r="F48" s="112"/>
      <c r="G48" s="112"/>
      <c r="H48" s="112"/>
    </row>
    <row r="49" spans="6:7" s="27" customFormat="1" ht="12.75">
      <c r="F49" s="28"/>
      <c r="G49" s="29"/>
    </row>
    <row r="50" spans="6:7" s="27" customFormat="1" ht="12.75">
      <c r="F50" s="28"/>
      <c r="G50" s="29"/>
    </row>
    <row r="51" spans="6:7" s="27" customFormat="1" ht="12.75">
      <c r="F51" s="28"/>
      <c r="G51" s="29"/>
    </row>
    <row r="52" spans="6:7" s="27" customFormat="1" ht="12.75">
      <c r="F52" s="28"/>
      <c r="G52" s="29"/>
    </row>
    <row r="53" spans="6:7" s="27" customFormat="1" ht="12.75">
      <c r="F53" s="28"/>
      <c r="G53" s="29"/>
    </row>
    <row r="54" spans="6:7" s="27" customFormat="1" ht="12.75">
      <c r="F54" s="28"/>
      <c r="G54" s="29"/>
    </row>
    <row r="55" spans="6:7" s="27" customFormat="1" ht="12.75">
      <c r="F55" s="28"/>
      <c r="G55" s="29"/>
    </row>
    <row r="56" spans="6:7" s="27" customFormat="1" ht="12.75">
      <c r="F56" s="28"/>
      <c r="G56" s="29"/>
    </row>
    <row r="57" spans="6:7" s="27" customFormat="1" ht="12.75">
      <c r="F57" s="28"/>
      <c r="G57" s="29"/>
    </row>
    <row r="58" spans="6:7" s="27" customFormat="1" ht="12.75">
      <c r="F58" s="28"/>
      <c r="G58" s="29"/>
    </row>
    <row r="59" spans="6:7" s="27" customFormat="1" ht="12.75">
      <c r="F59" s="28"/>
      <c r="G59" s="29"/>
    </row>
    <row r="60" spans="6:7" s="27" customFormat="1" ht="12.75">
      <c r="F60" s="28"/>
      <c r="G60" s="29"/>
    </row>
    <row r="61" spans="6:7" s="27" customFormat="1" ht="12.75">
      <c r="F61" s="28"/>
      <c r="G61" s="29"/>
    </row>
    <row r="62" spans="6:7" s="27" customFormat="1" ht="12.75">
      <c r="F62" s="28"/>
      <c r="G62" s="29"/>
    </row>
    <row r="63" spans="6:7" s="27" customFormat="1" ht="12.75">
      <c r="F63" s="28"/>
      <c r="G63" s="29"/>
    </row>
    <row r="64" spans="6:7" s="27" customFormat="1" ht="12.75">
      <c r="F64" s="28"/>
      <c r="G64" s="29"/>
    </row>
    <row r="65" spans="6:7" s="27" customFormat="1" ht="12.75">
      <c r="F65" s="28"/>
      <c r="G65" s="29"/>
    </row>
    <row r="66" spans="6:7" s="27" customFormat="1" ht="12.75">
      <c r="F66" s="28"/>
      <c r="G66" s="29"/>
    </row>
  </sheetData>
  <sheetProtection/>
  <mergeCells count="27">
    <mergeCell ref="B1:C1"/>
    <mergeCell ref="B7:C7"/>
    <mergeCell ref="B8:H8"/>
    <mergeCell ref="H41:H42"/>
    <mergeCell ref="B46:H46"/>
    <mergeCell ref="B38:H38"/>
    <mergeCell ref="B40:D40"/>
    <mergeCell ref="F40:H40"/>
    <mergeCell ref="B41:C41"/>
    <mergeCell ref="D41:D42"/>
    <mergeCell ref="F41:G41"/>
    <mergeCell ref="B47:H47"/>
    <mergeCell ref="B48:H48"/>
    <mergeCell ref="B6:H6"/>
    <mergeCell ref="B10:D10"/>
    <mergeCell ref="F10:H10"/>
    <mergeCell ref="B11:C11"/>
    <mergeCell ref="D11:D12"/>
    <mergeCell ref="F11:G11"/>
    <mergeCell ref="H11:H12"/>
    <mergeCell ref="B25:D25"/>
    <mergeCell ref="F25:H25"/>
    <mergeCell ref="B26:C26"/>
    <mergeCell ref="D26:D27"/>
    <mergeCell ref="F26:G26"/>
    <mergeCell ref="H26:H27"/>
    <mergeCell ref="B23:H23"/>
  </mergeCells>
  <printOptions horizontalCentered="1"/>
  <pageMargins left="0.31496062992125984" right="0.35433070866141736" top="0.1968503937007874" bottom="0.2755905511811024" header="0.15748031496062992" footer="0.15748031496062992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1"/>
  <sheetViews>
    <sheetView view="pageBreakPreview" zoomScaleSheetLayoutView="100" zoomScalePageLayoutView="0" workbookViewId="0" topLeftCell="A1">
      <selection activeCell="C23" sqref="C23"/>
    </sheetView>
  </sheetViews>
  <sheetFormatPr defaultColWidth="8.875" defaultRowHeight="12.75" outlineLevelCol="1"/>
  <cols>
    <col min="1" max="1" width="8.875" style="69" customWidth="1"/>
    <col min="2" max="2" width="30.375" style="69" customWidth="1"/>
    <col min="3" max="3" width="26.75390625" style="69" customWidth="1"/>
    <col min="4" max="4" width="20.875" style="69" customWidth="1"/>
    <col min="5" max="5" width="10.375" style="69" customWidth="1"/>
    <col min="6" max="6" width="21.875" style="69" customWidth="1"/>
    <col min="7" max="7" width="11.75390625" style="69" hidden="1" customWidth="1" outlineLevel="1"/>
    <col min="8" max="8" width="12.875" style="70" bestFit="1" customWidth="1" collapsed="1"/>
    <col min="9" max="9" width="10.25390625" style="71" bestFit="1" customWidth="1"/>
    <col min="10" max="16384" width="8.875" style="69" customWidth="1"/>
  </cols>
  <sheetData>
    <row r="1" spans="2:4" ht="12.75">
      <c r="B1" s="66"/>
      <c r="C1" s="67"/>
      <c r="D1" s="68"/>
    </row>
    <row r="2" spans="2:7" ht="12.75">
      <c r="B2" s="144" t="s">
        <v>6</v>
      </c>
      <c r="C2" s="144"/>
      <c r="D2" s="144"/>
      <c r="E2" s="144"/>
      <c r="F2" s="144"/>
      <c r="G2" s="144"/>
    </row>
    <row r="3" spans="2:7" ht="79.5" customHeight="1">
      <c r="B3" s="145" t="s">
        <v>7</v>
      </c>
      <c r="C3" s="145"/>
      <c r="D3" s="145"/>
      <c r="E3" s="145"/>
      <c r="F3" s="145"/>
      <c r="G3" s="145"/>
    </row>
    <row r="4" spans="2:7" ht="74.25" customHeight="1">
      <c r="B4" s="148" t="s">
        <v>51</v>
      </c>
      <c r="C4" s="148"/>
      <c r="D4" s="148"/>
      <c r="E4" s="148"/>
      <c r="F4" s="148"/>
      <c r="G4" s="72"/>
    </row>
    <row r="5" spans="2:7" ht="36" customHeight="1">
      <c r="B5" s="130" t="s">
        <v>87</v>
      </c>
      <c r="C5" s="130"/>
      <c r="D5" s="130"/>
      <c r="E5" s="130"/>
      <c r="F5" s="130"/>
      <c r="G5" s="130"/>
    </row>
    <row r="6" spans="2:7" ht="29.25" customHeight="1">
      <c r="B6" s="146" t="s">
        <v>8</v>
      </c>
      <c r="C6" s="146"/>
      <c r="D6" s="146"/>
      <c r="E6" s="146"/>
      <c r="F6" s="146"/>
      <c r="G6" s="146"/>
    </row>
    <row r="7" spans="2:7" ht="30.75" customHeight="1">
      <c r="B7" s="147" t="s">
        <v>43</v>
      </c>
      <c r="C7" s="147"/>
      <c r="D7" s="147"/>
      <c r="E7" s="147"/>
      <c r="F7" s="147"/>
      <c r="G7" s="147"/>
    </row>
    <row r="8" spans="2:7" ht="33.75" customHeight="1">
      <c r="B8" s="147" t="s">
        <v>44</v>
      </c>
      <c r="C8" s="149"/>
      <c r="D8" s="149"/>
      <c r="E8" s="149"/>
      <c r="F8" s="149"/>
      <c r="G8" s="73"/>
    </row>
    <row r="9" spans="2:9" s="70" customFormat="1" ht="33.75" customHeight="1">
      <c r="B9" s="147" t="s">
        <v>45</v>
      </c>
      <c r="C9" s="149"/>
      <c r="D9" s="149"/>
      <c r="E9" s="149"/>
      <c r="F9" s="149"/>
      <c r="G9" s="73"/>
      <c r="I9" s="71"/>
    </row>
    <row r="10" spans="2:9" s="76" customFormat="1" ht="12.75">
      <c r="B10" s="134" t="s">
        <v>31</v>
      </c>
      <c r="C10" s="134"/>
      <c r="D10" s="134"/>
      <c r="E10" s="134"/>
      <c r="F10" s="134"/>
      <c r="G10" s="74"/>
      <c r="H10" s="75"/>
      <c r="I10" s="71"/>
    </row>
    <row r="11" spans="2:9" s="70" customFormat="1" ht="12.75">
      <c r="B11" s="153" t="s">
        <v>9</v>
      </c>
      <c r="C11" s="153"/>
      <c r="D11" s="153"/>
      <c r="E11" s="153"/>
      <c r="F11" s="153"/>
      <c r="G11" s="153"/>
      <c r="I11" s="71"/>
    </row>
    <row r="12" spans="2:9" s="70" customFormat="1" ht="41.25" customHeight="1">
      <c r="B12" s="130" t="s">
        <v>33</v>
      </c>
      <c r="C12" s="130"/>
      <c r="D12" s="130"/>
      <c r="E12" s="130"/>
      <c r="F12" s="130"/>
      <c r="G12" s="130"/>
      <c r="I12" s="71"/>
    </row>
    <row r="13" spans="2:9" s="70" customFormat="1" ht="23.25" customHeight="1">
      <c r="B13" s="130" t="s">
        <v>34</v>
      </c>
      <c r="C13" s="130"/>
      <c r="D13" s="130"/>
      <c r="E13" s="130"/>
      <c r="F13" s="130"/>
      <c r="G13" s="130"/>
      <c r="I13" s="71"/>
    </row>
    <row r="14" spans="2:9" s="70" customFormat="1" ht="93.75" customHeight="1">
      <c r="B14" s="149" t="s">
        <v>10</v>
      </c>
      <c r="C14" s="149"/>
      <c r="D14" s="149"/>
      <c r="E14" s="149"/>
      <c r="F14" s="149"/>
      <c r="G14" s="149"/>
      <c r="I14" s="71"/>
    </row>
    <row r="15" spans="2:9" s="78" customFormat="1" ht="22.5" customHeight="1">
      <c r="B15" s="135" t="s">
        <v>38</v>
      </c>
      <c r="C15" s="135"/>
      <c r="D15" s="135"/>
      <c r="E15" s="135"/>
      <c r="F15" s="135"/>
      <c r="G15" s="135"/>
      <c r="H15" s="77"/>
      <c r="I15" s="71"/>
    </row>
    <row r="16" spans="2:9" s="78" customFormat="1" ht="35.25" customHeight="1">
      <c r="B16" s="137" t="s">
        <v>39</v>
      </c>
      <c r="C16" s="137"/>
      <c r="D16" s="137"/>
      <c r="E16" s="137"/>
      <c r="F16" s="137"/>
      <c r="G16" s="79"/>
      <c r="H16" s="77"/>
      <c r="I16" s="71"/>
    </row>
    <row r="17" spans="2:9" s="70" customFormat="1" ht="7.5" customHeight="1" thickBot="1">
      <c r="B17" s="136"/>
      <c r="C17" s="136"/>
      <c r="D17" s="136"/>
      <c r="E17" s="136"/>
      <c r="F17" s="136"/>
      <c r="G17" s="136"/>
      <c r="I17" s="71"/>
    </row>
    <row r="18" spans="2:9" s="70" customFormat="1" ht="13.5" thickBot="1">
      <c r="B18" s="131" t="s">
        <v>32</v>
      </c>
      <c r="C18" s="132"/>
      <c r="D18" s="132"/>
      <c r="E18" s="132"/>
      <c r="F18" s="133"/>
      <c r="G18" s="69"/>
      <c r="I18" s="71"/>
    </row>
    <row r="19" spans="2:9" s="70" customFormat="1" ht="71.25" customHeight="1">
      <c r="B19" s="151"/>
      <c r="C19" s="80" t="s">
        <v>40</v>
      </c>
      <c r="D19" s="139" t="s">
        <v>41</v>
      </c>
      <c r="E19" s="140"/>
      <c r="F19" s="80" t="s">
        <v>46</v>
      </c>
      <c r="G19" s="69"/>
      <c r="I19" s="71"/>
    </row>
    <row r="20" spans="2:9" s="70" customFormat="1" ht="13.5" thickBot="1">
      <c r="B20" s="152"/>
      <c r="C20" s="81" t="s">
        <v>47</v>
      </c>
      <c r="D20" s="141" t="s">
        <v>48</v>
      </c>
      <c r="E20" s="142"/>
      <c r="F20" s="81" t="s">
        <v>49</v>
      </c>
      <c r="G20" s="69"/>
      <c r="I20" s="71"/>
    </row>
    <row r="21" spans="2:9" s="70" customFormat="1" ht="12.75">
      <c r="B21" s="82" t="s">
        <v>11</v>
      </c>
      <c r="C21" s="83">
        <v>0.7</v>
      </c>
      <c r="D21" s="143">
        <v>0.7</v>
      </c>
      <c r="E21" s="143"/>
      <c r="F21" s="84">
        <v>1</v>
      </c>
      <c r="G21" s="69"/>
      <c r="I21" s="71"/>
    </row>
    <row r="22" spans="2:9" s="70" customFormat="1" ht="12.75">
      <c r="B22" s="85" t="s">
        <v>12</v>
      </c>
      <c r="C22" s="86">
        <v>0.9</v>
      </c>
      <c r="D22" s="150">
        <v>0.9</v>
      </c>
      <c r="E22" s="150"/>
      <c r="F22" s="87">
        <v>1</v>
      </c>
      <c r="G22" s="69"/>
      <c r="I22" s="71"/>
    </row>
    <row r="23" spans="2:9" s="70" customFormat="1" ht="12.75">
      <c r="B23" s="85" t="s">
        <v>13</v>
      </c>
      <c r="C23" s="87">
        <v>1.1</v>
      </c>
      <c r="D23" s="138">
        <v>1.1</v>
      </c>
      <c r="E23" s="138"/>
      <c r="F23" s="87">
        <v>1.1</v>
      </c>
      <c r="G23" s="69"/>
      <c r="I23" s="71"/>
    </row>
    <row r="24" spans="2:12" s="70" customFormat="1" ht="12.75">
      <c r="B24" s="85" t="s">
        <v>14</v>
      </c>
      <c r="C24" s="87">
        <v>1.1</v>
      </c>
      <c r="D24" s="138">
        <v>1.1</v>
      </c>
      <c r="E24" s="138"/>
      <c r="F24" s="87">
        <v>1.1</v>
      </c>
      <c r="G24" s="69"/>
      <c r="I24" s="71"/>
      <c r="L24" s="70" t="s">
        <v>42</v>
      </c>
    </row>
    <row r="25" spans="2:9" s="70" customFormat="1" ht="12.75">
      <c r="B25" s="85" t="s">
        <v>15</v>
      </c>
      <c r="C25" s="87">
        <v>1.1</v>
      </c>
      <c r="D25" s="138">
        <v>1.1</v>
      </c>
      <c r="E25" s="138"/>
      <c r="F25" s="87">
        <v>1.1</v>
      </c>
      <c r="G25" s="69"/>
      <c r="I25" s="71"/>
    </row>
    <row r="26" spans="2:9" s="70" customFormat="1" ht="12.75">
      <c r="B26" s="85" t="s">
        <v>16</v>
      </c>
      <c r="C26" s="87">
        <v>1</v>
      </c>
      <c r="D26" s="138">
        <v>1</v>
      </c>
      <c r="E26" s="138"/>
      <c r="F26" s="87">
        <v>1</v>
      </c>
      <c r="G26" s="69"/>
      <c r="I26" s="71"/>
    </row>
    <row r="27" spans="2:9" s="70" customFormat="1" ht="12.75">
      <c r="B27" s="85" t="s">
        <v>17</v>
      </c>
      <c r="C27" s="87">
        <v>0.8</v>
      </c>
      <c r="D27" s="138">
        <v>0.8</v>
      </c>
      <c r="E27" s="138"/>
      <c r="F27" s="87">
        <v>1</v>
      </c>
      <c r="G27" s="69"/>
      <c r="I27" s="71"/>
    </row>
    <row r="28" spans="2:9" s="70" customFormat="1" ht="12.75">
      <c r="B28" s="85" t="s">
        <v>18</v>
      </c>
      <c r="C28" s="87">
        <v>0.8</v>
      </c>
      <c r="D28" s="138">
        <v>0.8</v>
      </c>
      <c r="E28" s="138"/>
      <c r="F28" s="87">
        <v>1</v>
      </c>
      <c r="G28" s="69"/>
      <c r="I28" s="71"/>
    </row>
    <row r="29" spans="2:9" s="70" customFormat="1" ht="12.75">
      <c r="B29" s="85" t="s">
        <v>19</v>
      </c>
      <c r="C29" s="88">
        <v>1.15</v>
      </c>
      <c r="D29" s="157">
        <v>1.15</v>
      </c>
      <c r="E29" s="157"/>
      <c r="F29" s="88">
        <v>1.15</v>
      </c>
      <c r="G29" s="69"/>
      <c r="I29" s="71"/>
    </row>
    <row r="30" spans="2:9" s="70" customFormat="1" ht="12.75">
      <c r="B30" s="85" t="s">
        <v>20</v>
      </c>
      <c r="C30" s="88">
        <v>1.15</v>
      </c>
      <c r="D30" s="157">
        <v>1.15</v>
      </c>
      <c r="E30" s="157"/>
      <c r="F30" s="88">
        <v>1.15</v>
      </c>
      <c r="G30" s="69"/>
      <c r="I30" s="71"/>
    </row>
    <row r="31" spans="2:9" s="70" customFormat="1" ht="12.75">
      <c r="B31" s="85" t="s">
        <v>21</v>
      </c>
      <c r="C31" s="87">
        <v>1.2</v>
      </c>
      <c r="D31" s="138">
        <v>1.2</v>
      </c>
      <c r="E31" s="138"/>
      <c r="F31" s="87">
        <v>1.2</v>
      </c>
      <c r="G31" s="69"/>
      <c r="I31" s="71"/>
    </row>
    <row r="32" spans="2:9" s="70" customFormat="1" ht="13.5" thickBot="1">
      <c r="B32" s="89" t="s">
        <v>22</v>
      </c>
      <c r="C32" s="90">
        <v>1.2</v>
      </c>
      <c r="D32" s="156">
        <v>1.2</v>
      </c>
      <c r="E32" s="156"/>
      <c r="F32" s="90">
        <v>1.2</v>
      </c>
      <c r="G32" s="69"/>
      <c r="I32" s="71"/>
    </row>
    <row r="33" spans="2:9" s="70" customFormat="1" ht="12.75">
      <c r="B33" s="91"/>
      <c r="C33" s="92"/>
      <c r="D33" s="93"/>
      <c r="E33" s="93"/>
      <c r="F33" s="94"/>
      <c r="G33" s="69"/>
      <c r="I33" s="71"/>
    </row>
    <row r="34" spans="2:9" s="70" customFormat="1" ht="12.75">
      <c r="B34" s="149" t="s">
        <v>30</v>
      </c>
      <c r="C34" s="149"/>
      <c r="D34" s="149"/>
      <c r="E34" s="95"/>
      <c r="F34" s="95"/>
      <c r="G34" s="95"/>
      <c r="I34" s="71"/>
    </row>
    <row r="35" spans="2:9" s="70" customFormat="1" ht="8.25" customHeight="1">
      <c r="B35" s="73"/>
      <c r="C35" s="73"/>
      <c r="D35" s="73"/>
      <c r="E35" s="95"/>
      <c r="F35" s="95"/>
      <c r="G35" s="95"/>
      <c r="I35" s="71"/>
    </row>
    <row r="36" spans="2:9" s="70" customFormat="1" ht="12.75">
      <c r="B36" s="153" t="s">
        <v>23</v>
      </c>
      <c r="C36" s="153"/>
      <c r="D36" s="153"/>
      <c r="E36" s="153"/>
      <c r="F36" s="153"/>
      <c r="G36" s="153"/>
      <c r="I36" s="71"/>
    </row>
    <row r="37" spans="2:9" s="70" customFormat="1" ht="34.5" customHeight="1">
      <c r="B37" s="149" t="s">
        <v>24</v>
      </c>
      <c r="C37" s="149"/>
      <c r="D37" s="149"/>
      <c r="E37" s="149"/>
      <c r="F37" s="149"/>
      <c r="G37" s="149"/>
      <c r="I37" s="71"/>
    </row>
    <row r="38" spans="2:9" s="70" customFormat="1" ht="43.5" customHeight="1">
      <c r="B38" s="155" t="s">
        <v>25</v>
      </c>
      <c r="C38" s="155"/>
      <c r="D38" s="155"/>
      <c r="E38" s="155"/>
      <c r="F38" s="155"/>
      <c r="G38" s="155"/>
      <c r="I38" s="71"/>
    </row>
    <row r="39" spans="2:9" s="70" customFormat="1" ht="33" customHeight="1">
      <c r="B39" s="155" t="s">
        <v>26</v>
      </c>
      <c r="C39" s="155"/>
      <c r="D39" s="155"/>
      <c r="E39" s="155"/>
      <c r="F39" s="155"/>
      <c r="G39" s="155"/>
      <c r="I39" s="71"/>
    </row>
    <row r="40" spans="2:9" s="70" customFormat="1" ht="27.75" customHeight="1">
      <c r="B40" s="136" t="s">
        <v>27</v>
      </c>
      <c r="C40" s="136"/>
      <c r="D40" s="136"/>
      <c r="E40" s="136"/>
      <c r="F40" s="136"/>
      <c r="G40" s="136"/>
      <c r="I40" s="71"/>
    </row>
    <row r="41" spans="2:9" s="70" customFormat="1" ht="14.25" customHeight="1">
      <c r="B41" s="154"/>
      <c r="C41" s="154"/>
      <c r="D41" s="154"/>
      <c r="E41" s="69"/>
      <c r="F41" s="69"/>
      <c r="G41" s="69"/>
      <c r="I41" s="71"/>
    </row>
  </sheetData>
  <sheetProtection/>
  <mergeCells count="39">
    <mergeCell ref="B41:D41"/>
    <mergeCell ref="D23:E23"/>
    <mergeCell ref="D24:E24"/>
    <mergeCell ref="D25:E25"/>
    <mergeCell ref="D26:E26"/>
    <mergeCell ref="D27:E27"/>
    <mergeCell ref="B38:G38"/>
    <mergeCell ref="B39:G39"/>
    <mergeCell ref="B40:G40"/>
    <mergeCell ref="B36:G36"/>
    <mergeCell ref="B37:G37"/>
    <mergeCell ref="B34:D34"/>
    <mergeCell ref="D32:E32"/>
    <mergeCell ref="D28:E28"/>
    <mergeCell ref="D29:E29"/>
    <mergeCell ref="D30:E30"/>
    <mergeCell ref="D31:E31"/>
    <mergeCell ref="D19:E19"/>
    <mergeCell ref="D20:E20"/>
    <mergeCell ref="D21:E21"/>
    <mergeCell ref="B2:G2"/>
    <mergeCell ref="B3:G3"/>
    <mergeCell ref="B5:G5"/>
    <mergeCell ref="B6:G6"/>
    <mergeCell ref="B7:G7"/>
    <mergeCell ref="B4:F4"/>
    <mergeCell ref="B14:G14"/>
    <mergeCell ref="D22:E22"/>
    <mergeCell ref="B19:B20"/>
    <mergeCell ref="B8:F8"/>
    <mergeCell ref="B9:F9"/>
    <mergeCell ref="B11:G11"/>
    <mergeCell ref="B12:G12"/>
    <mergeCell ref="B18:F18"/>
    <mergeCell ref="B13:G13"/>
    <mergeCell ref="B10:F10"/>
    <mergeCell ref="B15:G15"/>
    <mergeCell ref="B17:G17"/>
    <mergeCell ref="B16:F16"/>
  </mergeCells>
  <printOptions/>
  <pageMargins left="0.6692913385826772" right="0.2362204724409449" top="0.15748031496062992" bottom="0.07874015748031496" header="0.15748031496062992" footer="0.1574803149606299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Серая</dc:creator>
  <cp:keywords/>
  <dc:description/>
  <cp:lastModifiedBy>Администратор</cp:lastModifiedBy>
  <cp:lastPrinted>2015-11-24T08:50:17Z</cp:lastPrinted>
  <dcterms:created xsi:type="dcterms:W3CDTF">2013-09-06T08:38:07Z</dcterms:created>
  <dcterms:modified xsi:type="dcterms:W3CDTF">2016-06-27T15:04:44Z</dcterms:modified>
  <cp:category/>
  <cp:version/>
  <cp:contentType/>
  <cp:contentStatus/>
</cp:coreProperties>
</file>