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240" windowWidth="12990" windowHeight="12135" tabRatio="730" activeTab="0"/>
  </bookViews>
  <sheets>
    <sheet name="Тарифы ТНТ International" sheetId="1" r:id="rId1"/>
    <sheet name="Скидки ТНТ International минуты" sheetId="2" r:id="rId2"/>
    <sheet name="Доп.коэф. и скидки минуты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2">'Доп.коэф. и скидки минуты'!$A$1:$F$38</definedName>
    <definedName name="_xlnm.Print_Area" localSheetId="1">'Скидки ТНТ International минуты'!$A$1:$H$45</definedName>
    <definedName name="_xlnm.Print_Area" localSheetId="0">'Тарифы ТНТ International'!$A$1:$F$82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 refMode="R1C1"/>
</workbook>
</file>

<file path=xl/sharedStrings.xml><?xml version="1.0" encoding="utf-8"?>
<sst xmlns="http://schemas.openxmlformats.org/spreadsheetml/2006/main" count="229" uniqueCount="122">
  <si>
    <t>За сумму заказа в год</t>
  </si>
  <si>
    <t>Суммарный бюджет (net) (USD)</t>
  </si>
  <si>
    <t>Скидка</t>
  </si>
  <si>
    <t xml:space="preserve">    2. рекламы иностранных торговых марок, оплата за которую осуществляется в белорусских рублях, применяются  следующие скидки</t>
  </si>
  <si>
    <t>3.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марки, предоставляются следующие скидки:</t>
  </si>
  <si>
    <t>Примечание: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</t>
  </si>
  <si>
    <t>ПОВЫШАЮЩИЕ КОЭФФИЦИЕНТЫ</t>
  </si>
  <si>
    <t xml:space="preserve">    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</si>
  <si>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СКИДКИ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</si>
  <si>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</si>
  <si>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</si>
  <si>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</si>
  <si>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</si>
  <si>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</si>
  <si>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</si>
  <si>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</si>
  <si>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</si>
  <si>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</si>
  <si>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</si>
  <si>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</si>
  <si>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 xml:space="preserve">        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</si>
  <si>
    <t xml:space="preserve">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</si>
  <si>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</si>
  <si>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   При необходимости на отдельные программы, художественные фильмы, спортивные трансляции могут устанавливаться специальные тарифы.</t>
  </si>
  <si>
    <t xml:space="preserve">         При анонсировании  культурных, музыкальных, спортивных мероприятий применяется скидка 90% (за исключением рекламы выставок и устных упоминаний партнеров/спонсоров в анонсах). Допускается применение скидки 90% при размещении в анонсе названия, товарных знаков (знаков обслуживания), логотипов партнеров/спонсоров мероприятия - при условии, что они должны быть выполнены в статичном виде размером не более 7 процентов от площади кадра. Также допускается применение скидки 90% при оказании рекламных услуг в форме устных объявлений ведущих телепрограмм, содержащих в себе информацию исключительно о месте и времени проведения планируемых культурных, музыкальных, развлекательных или спортивных мероприятиях.</t>
  </si>
  <si>
    <t xml:space="preserve">          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1,3.
          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</si>
  <si>
    <t xml:space="preserve">      Дополнительная скидка рекламному агентству- 15%.  </t>
  </si>
  <si>
    <t>**Примечание: При заявлении переходящих бюджетов в части сроков считать месяцем 30 календарных дней</t>
  </si>
  <si>
    <t xml:space="preserve">          При размещении рекламной информации предприятий, учреждений, организаций, производителей товаров и услуг независимо от формы собственности, не рекламирующих иностранные торговые марки, внутри рекламных блоков и в номинации "Партнер показа" применяется  скидка 80%</t>
  </si>
  <si>
    <t>от</t>
  </si>
  <si>
    <t>до</t>
  </si>
  <si>
    <t>За сумму заказа в месяц</t>
  </si>
  <si>
    <t xml:space="preserve">    1. рекламы иностранных торговых марок, оплата за которую осуществляется в иностранной валюте, применяются  следующие скидки </t>
  </si>
  <si>
    <t>*Примечание: бюджет на размещение рекламы в номинации "Партнер программы/показа" не учитывается  при расчете скидки за величину рекламного бюджета</t>
  </si>
  <si>
    <t>Сезонные коэффициенты на телеканале "ТНТ International"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</si>
  <si>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</si>
  <si>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 xml:space="preserve">          При размещении рекламной информации в рекламных блоках заказчик может повысить приоритет своего размещения, выбрав повышающий коэффициент к расчетным тарифам от 1,3 до 2,0 с шагом 0,1.</t>
  </si>
  <si>
    <t xml:space="preserve">          Повышающий коэффициент за размещение в номинации "Партнер показа" - 2,6; в номинации "Генеральный Партнер показа" дополнительный коэффициент - 2,0; в номинации "Эксклюзивный Партнер показа" дополнительный коэффициент - 3,0</t>
  </si>
  <si>
    <t xml:space="preserve">          Минимальный хронометраж ролика в номинации "Партнер показа" — 10 секунд. Стоимость для размещения роликов  меньшего хронометража рассчитывается  исходя из стоимости 10-секундного ролика</t>
  </si>
  <si>
    <t xml:space="preserve">          При размещении  рекламной информации предприятий, учреждений, организаций, производителей товаров и услуг иностранных торговых марок в номинации "Партнер показа"применяется  скидка 80%</t>
  </si>
  <si>
    <t>при анонсировании культурных, музыкальных, спортивных мероприятий</t>
  </si>
  <si>
    <t>(общий нерезидентский)</t>
  </si>
  <si>
    <t>(общий резидентский)</t>
  </si>
  <si>
    <t>(для анонсов)</t>
  </si>
  <si>
    <t xml:space="preserve">          При размещении рекламы пива и слабоалкогольных напитков применяется дополнительный коэффициент 2</t>
  </si>
  <si>
    <t>январь</t>
  </si>
  <si>
    <t>февраль</t>
  </si>
  <si>
    <t xml:space="preserve">          Повышающий коэффициент 1,3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товаров под собственными зарегистрированными товарными знаками; б) товаров,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</si>
  <si>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>на услуги по размещению рекламной информации</t>
  </si>
  <si>
    <t>в рекламных блоках телеканала "ТНТ International"</t>
  </si>
  <si>
    <t>Время</t>
  </si>
  <si>
    <t>Программа</t>
  </si>
  <si>
    <t>Тариф за 1 мин. USD</t>
  </si>
  <si>
    <t>Понедельник-Четверг</t>
  </si>
  <si>
    <t>6:00 - 7:00</t>
  </si>
  <si>
    <t>9:00 - 10:30</t>
  </si>
  <si>
    <t>Дом - 2. Lite</t>
  </si>
  <si>
    <t>10:30 - 11:30</t>
  </si>
  <si>
    <t>Экстрасенсы ведут расследование</t>
  </si>
  <si>
    <t>11:30 - 13:30</t>
  </si>
  <si>
    <t>Comedy Woman/ Comedy Club</t>
  </si>
  <si>
    <t>13:30 - 16:00</t>
  </si>
  <si>
    <t xml:space="preserve">Сериал </t>
  </si>
  <si>
    <t>16:00 - 17:00</t>
  </si>
  <si>
    <t>17:00 - 18:00</t>
  </si>
  <si>
    <t>23:00 - 00:00</t>
  </si>
  <si>
    <t>0:00 - 1:00</t>
  </si>
  <si>
    <t>Дом - 2. После заката</t>
  </si>
  <si>
    <t>1:00 - 2:00</t>
  </si>
  <si>
    <t>2:00 - 6:00</t>
  </si>
  <si>
    <t>Сериал/ Comedy</t>
  </si>
  <si>
    <t>Пятница</t>
  </si>
  <si>
    <t>22:00 - 23:00</t>
  </si>
  <si>
    <t>Суббота</t>
  </si>
  <si>
    <t>7:00 - 8:00</t>
  </si>
  <si>
    <t>8:00 - 9:00</t>
  </si>
  <si>
    <t>9:00 - 10:00</t>
  </si>
  <si>
    <t>10:00 -11:00</t>
  </si>
  <si>
    <t>11:00 -12:00</t>
  </si>
  <si>
    <t>Воскресенье</t>
  </si>
  <si>
    <t>12:00 - 14:00</t>
  </si>
  <si>
    <t>17:00 - 19:00</t>
  </si>
  <si>
    <t>19:00 - 20:00</t>
  </si>
  <si>
    <t>20:00 - 21:00</t>
  </si>
  <si>
    <t>21:00 - 22:00</t>
  </si>
  <si>
    <t>18:00 - 19:00</t>
  </si>
  <si>
    <t xml:space="preserve">           Повышающий коэффициент за позиционирование внутри рекламного блока: первая позиция - 1,15; вторая, предпоследняя и последняя позиции - 1,1.</t>
  </si>
  <si>
    <t>Сериал / Юмористическое шоу</t>
  </si>
  <si>
    <t xml:space="preserve">          Повышающий коэффициент за размещение в номинации "Партнер показа" в формате "Графический баннер" - 1,6.</t>
  </si>
  <si>
    <t>Тарифы</t>
  </si>
  <si>
    <t>при размещении рекламы иностранных торговых марок, оплата за которую осуществляется в иностранной валюте</t>
  </si>
  <si>
    <t>Сериал / Юмористическое шоу / Тематическая программа</t>
  </si>
  <si>
    <t>14:00 - 16:00</t>
  </si>
  <si>
    <t>Тариф за 1 мин. без НДС (руб.)</t>
  </si>
  <si>
    <t>Тариф за 1 мин. с НДС (руб.)</t>
  </si>
  <si>
    <t>Суммарный бюджет (net) (руб. с НДС)</t>
  </si>
  <si>
    <t>11:30 - 14:00</t>
  </si>
  <si>
    <t>Скидки за величину рекламного бюджета (объемная) на канале "ТНТ International" с 01.11.2016 года при размещении:</t>
  </si>
  <si>
    <t>c 01.11.2016  года</t>
  </si>
  <si>
    <t>Дом - 2</t>
  </si>
  <si>
    <t>Сериал / Тематическая программа</t>
  </si>
  <si>
    <t>Экстрасенсы ведут расследование / Танцы</t>
  </si>
  <si>
    <t>Сериал / Экстрасенсы ведут расследование</t>
  </si>
  <si>
    <t>Сериал/ Юмористическое шоу</t>
  </si>
  <si>
    <t>Юмористическое шоу / Экстрасенсы ведут расследование</t>
  </si>
  <si>
    <t>Юмористическое шоу</t>
  </si>
  <si>
    <t>9:30 -10:30</t>
  </si>
  <si>
    <t>10:30 -11:30</t>
  </si>
  <si>
    <t>9:00 - 9:30</t>
  </si>
  <si>
    <t>16:00 - 18:30</t>
  </si>
  <si>
    <t>15:00 - 17:00</t>
  </si>
  <si>
    <t>14:00 - 15:00</t>
  </si>
  <si>
    <t>18:30 - 20:00</t>
  </si>
  <si>
    <t>20:00 - 21:30</t>
  </si>
  <si>
    <t>21:30 - 23:30</t>
  </si>
  <si>
    <t>23:30 - 00:30</t>
  </si>
  <si>
    <t>23:00 - 0:00</t>
  </si>
  <si>
    <t>0:30 - 1:30</t>
  </si>
  <si>
    <t>1:30 - 2:00</t>
  </si>
  <si>
    <t>11:30 - 14:30</t>
  </si>
  <si>
    <t>14:30 - 16:00</t>
  </si>
  <si>
    <t>Юмористическое шоу / Тематическая программа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</si>
</sst>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-* #,##0.00_-;\-* #,##0.00_-;_-* &quot;-&quot;??_-;_-@_-"/>
    <numFmt numFmtId="168" formatCode="_(* #,##0_);_(* \(#,##0\);_(* &quot;-&quot;??_);_(@_)"/>
    <numFmt numFmtId="169" formatCode="yyyy\-mm\-dd"/>
    <numFmt numFmtId="170" formatCode="[hh]:mm:ss"/>
    <numFmt numFmtId="171" formatCode="[ss]"/>
    <numFmt numFmtId="172" formatCode="_-* #,##0&quot;$&quot;_-;\-* #,##0&quot;$&quot;_-;_-* &quot;-&quot;&quot;$&quot;_-;_-@_-"/>
    <numFmt numFmtId="173" formatCode="_-* #,##0.00\ _D_M_-;\-* #,##0.00\ _D_M_-;_-* &quot;-&quot;??\ _D_M_-;_-@_-"/>
    <numFmt numFmtId="174" formatCode="_([$€]* #,##0.00_);_([$€]* \(#,##0.00\);_([$€]* &quot;-&quot;??_);_(@_)"/>
    <numFmt numFmtId="175" formatCode="#,##0\ &quot;Pts&quot;;[Red]\-#,##0\ &quot;Pts&quot;"/>
    <numFmt numFmtId="176" formatCode="#,##0&quot;$&quot;;[Red]\-#,##0&quot;$&quot;"/>
    <numFmt numFmtId="177" formatCode="General_)"/>
    <numFmt numFmtId="178" formatCode="#,##0\ &quot;DM&quot;;[Red]\-#,##0\ &quot;DM&quot;"/>
    <numFmt numFmtId="179" formatCode="_-* #,##0\ &quot;DM&quot;_-;\-* #,##0\ &quot;DM&quot;_-;_-* &quot;-&quot;\ &quot;DM&quot;_-;_-@_-"/>
    <numFmt numFmtId="180" formatCode="#,##0&quot; DM&quot;;[Red]\-#,##0&quot; DM&quot;"/>
    <numFmt numFmtId="181" formatCode="_-* #,##0&quot;?.&quot;_-;\-* #,##0&quot;?.&quot;_-;_-* &quot;-&quot;&quot;?.&quot;_-;_-@_-"/>
    <numFmt numFmtId="182" formatCode="_-* #,##0&quot;ð.&quot;_-;\-* #,##0&quot;ð.&quot;_-;_-* &quot;-&quot;&quot;ð.&quot;_-;_-@_-"/>
    <numFmt numFmtId="183" formatCode="_-* #,##0.00\ &quot;DM&quot;_-;\-* #,##0.00\ &quot;DM&quot;_-;_-* &quot;-&quot;??\ &quot;DM&quot;_-;_-@_-"/>
    <numFmt numFmtId="184" formatCode="#,##0.00&quot; DM&quot;;[Red]\-#,##0.00&quot; DM&quot;"/>
    <numFmt numFmtId="185" formatCode="#,##0.00\ &quot;DM&quot;;[Red]\-#,##0.00\ &quot;DM&quot;"/>
    <numFmt numFmtId="186" formatCode="_-* #,##0.00&quot;?.&quot;_-;\-* #,##0.00&quot;?.&quot;_-;_-* &quot;-&quot;??&quot;?.&quot;_-;_-@_-"/>
    <numFmt numFmtId="187" formatCode="_-* #,##0.00&quot;ð.&quot;_-;\-* #,##0.00&quot;ð.&quot;_-;_-* &quot;-&quot;??&quot;ð.&quot;_-;_-@_-"/>
    <numFmt numFmtId="188" formatCode="[$$-409]#,##0"/>
    <numFmt numFmtId="189" formatCode="[$$-409]#,##0.00"/>
    <numFmt numFmtId="190" formatCode="#,##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0.000_р_."/>
    <numFmt numFmtId="194" formatCode="#,##0.00_р_.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1"/>
      <name val="Arial Cyr"/>
      <family val="2"/>
    </font>
    <font>
      <sz val="10"/>
      <color indexed="10"/>
      <name val="Times New Roman"/>
      <family val="1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8"/>
      <color indexed="8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10"/>
      <color theme="1"/>
      <name val="Arial Cyr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 Cyr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1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" fontId="0" fillId="0" borderId="0">
      <alignment horizontal="center"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49" fontId="37" fillId="2" borderId="1" applyProtection="0">
      <alignment horizontal="left" vertical="top"/>
    </xf>
    <xf numFmtId="49" fontId="37" fillId="2" borderId="1" applyProtection="0">
      <alignment horizontal="center" vertical="top"/>
    </xf>
    <xf numFmtId="49" fontId="37" fillId="3" borderId="2" applyProtection="0">
      <alignment horizontal="left" vertical="top"/>
    </xf>
    <xf numFmtId="169" fontId="37" fillId="3" borderId="2" applyProtection="0">
      <alignment horizontal="left" vertical="top"/>
    </xf>
    <xf numFmtId="170" fontId="37" fillId="3" borderId="2" applyProtection="0">
      <alignment horizontal="right" vertical="top"/>
    </xf>
    <xf numFmtId="0" fontId="37" fillId="3" borderId="2" applyNumberFormat="0" applyProtection="0">
      <alignment horizontal="right" vertical="top"/>
    </xf>
    <xf numFmtId="171" fontId="37" fillId="3" borderId="2" applyProtection="0">
      <alignment horizontal="right" vertical="top"/>
    </xf>
    <xf numFmtId="4" fontId="37" fillId="3" borderId="2" applyProtection="0">
      <alignment horizontal="right" vertical="top"/>
    </xf>
    <xf numFmtId="49" fontId="37" fillId="4" borderId="2" applyProtection="0">
      <alignment horizontal="left" vertical="top"/>
    </xf>
    <xf numFmtId="169" fontId="37" fillId="4" borderId="2" applyProtection="0">
      <alignment horizontal="left" vertical="top"/>
    </xf>
    <xf numFmtId="170" fontId="37" fillId="4" borderId="2" applyProtection="0">
      <alignment horizontal="right" vertical="top"/>
    </xf>
    <xf numFmtId="49" fontId="37" fillId="2" borderId="3" applyProtection="0">
      <alignment horizontal="left" vertical="top"/>
    </xf>
    <xf numFmtId="0" fontId="38" fillId="0" borderId="0">
      <alignment/>
      <protection/>
    </xf>
    <xf numFmtId="0" fontId="37" fillId="4" borderId="2" applyNumberFormat="0" applyProtection="0">
      <alignment horizontal="right" vertical="top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171" fontId="37" fillId="4" borderId="2" applyProtection="0">
      <alignment horizontal="right" vertical="top"/>
    </xf>
    <xf numFmtId="4" fontId="37" fillId="4" borderId="2" applyProtection="0">
      <alignment horizontal="right" vertical="top"/>
    </xf>
    <xf numFmtId="49" fontId="37" fillId="4" borderId="2" applyProtection="0">
      <alignment horizontal="right" vertical="top"/>
    </xf>
    <xf numFmtId="49" fontId="37" fillId="3" borderId="2" applyProtection="0">
      <alignment horizontal="right" vertical="top"/>
    </xf>
    <xf numFmtId="49" fontId="39" fillId="2" borderId="3" applyProtection="0">
      <alignment horizontal="left" vertical="top"/>
    </xf>
    <xf numFmtId="49" fontId="37" fillId="2" borderId="4" applyProtection="0">
      <alignment horizontal="left" vertical="top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49" fontId="37" fillId="2" borderId="5" applyProtection="0">
      <alignment horizontal="left" vertical="top" wrapText="1"/>
    </xf>
    <xf numFmtId="49" fontId="37" fillId="2" borderId="6" applyProtection="0">
      <alignment horizontal="left" vertical="top" wrapText="1"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49" fontId="37" fillId="2" borderId="7" applyProtection="0">
      <alignment horizontal="left" vertical="top"/>
    </xf>
    <xf numFmtId="49" fontId="39" fillId="2" borderId="7" applyProtection="0">
      <alignment horizontal="left" vertical="top"/>
    </xf>
    <xf numFmtId="49" fontId="40" fillId="2" borderId="1" applyProtection="0">
      <alignment horizontal="left" vertical="top"/>
    </xf>
    <xf numFmtId="0" fontId="41" fillId="2" borderId="8" applyNumberFormat="0" applyFont="0" applyBorder="0" applyAlignment="0" applyProtection="0"/>
    <xf numFmtId="167" fontId="0" fillId="0" borderId="0" applyFont="0" applyFill="0" applyBorder="0" applyAlignment="0" applyProtection="0"/>
    <xf numFmtId="0" fontId="0" fillId="19" borderId="9">
      <alignment horizontal="centerContinuous"/>
      <protection/>
    </xf>
    <xf numFmtId="0" fontId="0" fillId="20" borderId="9">
      <alignment horizontal="centerContinuous"/>
      <protection/>
    </xf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1" borderId="9">
      <alignment horizontal="centerContinuous"/>
      <protection/>
    </xf>
    <xf numFmtId="38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21" fillId="22" borderId="0" applyNumberFormat="0" applyBorder="0" applyAlignment="0" applyProtection="0"/>
    <xf numFmtId="10" fontId="21" fillId="22" borderId="1" applyNumberFormat="0" applyBorder="0" applyAlignment="0" applyProtection="0"/>
    <xf numFmtId="0" fontId="0" fillId="23" borderId="9">
      <alignment horizontal="centerContinuous"/>
      <protection/>
    </xf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0" fillId="0" borderId="0">
      <alignment/>
      <protection/>
    </xf>
    <xf numFmtId="176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43" fillId="0" borderId="0" applyFont="0" applyFill="0" applyProtection="0">
      <alignment/>
    </xf>
    <xf numFmtId="0" fontId="0" fillId="24" borderId="9">
      <alignment horizontal="centerContinuous"/>
      <protection/>
    </xf>
    <xf numFmtId="0" fontId="24" fillId="0" borderId="0">
      <alignment/>
      <protection/>
    </xf>
    <xf numFmtId="0" fontId="0" fillId="0" borderId="0">
      <alignment/>
      <protection/>
    </xf>
    <xf numFmtId="177" fontId="44" fillId="0" borderId="1">
      <alignment/>
      <protection/>
    </xf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80" fontId="43" fillId="0" borderId="0" applyFont="0" applyFill="0" applyProtection="0">
      <alignment/>
    </xf>
    <xf numFmtId="180" fontId="43" fillId="0" borderId="0" applyFont="0" applyFill="0" applyProtection="0">
      <alignment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43" fillId="0" borderId="0" applyFont="0" applyFill="0" applyProtection="0">
      <alignment/>
    </xf>
    <xf numFmtId="180" fontId="43" fillId="0" borderId="0" applyFont="0" applyFill="0" applyProtection="0">
      <alignment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43" fillId="0" borderId="0" applyFont="0" applyFill="0" applyProtection="0">
      <alignment/>
    </xf>
    <xf numFmtId="184" fontId="43" fillId="0" borderId="0" applyFont="0" applyFill="0" applyProtection="0">
      <alignment/>
    </xf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43" fillId="0" borderId="0" applyFont="0" applyFill="0" applyProtection="0">
      <alignment/>
    </xf>
    <xf numFmtId="184" fontId="43" fillId="0" borderId="0" applyFont="0" applyFill="0" applyProtection="0">
      <alignment/>
    </xf>
    <xf numFmtId="0" fontId="0" fillId="25" borderId="9">
      <alignment horizontal="centerContinuous"/>
      <protection/>
    </xf>
    <xf numFmtId="0" fontId="2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188" fontId="23" fillId="29" borderId="1">
      <alignment horizontal="center" vertical="center"/>
      <protection/>
    </xf>
    <xf numFmtId="0" fontId="4" fillId="10" borderId="10" applyNumberFormat="0" applyAlignment="0" applyProtection="0"/>
    <xf numFmtId="0" fontId="5" fillId="2" borderId="11" applyNumberFormat="0" applyAlignment="0" applyProtection="0"/>
    <xf numFmtId="0" fontId="45" fillId="30" borderId="0">
      <alignment/>
      <protection/>
    </xf>
    <xf numFmtId="0" fontId="6" fillId="2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1">
      <alignment vertical="center"/>
      <protection/>
    </xf>
    <xf numFmtId="0" fontId="47" fillId="0" borderId="0">
      <alignment horizontal="centerContinuous" vertical="center"/>
      <protection/>
    </xf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3" fontId="48" fillId="0" borderId="0">
      <alignment vertical="center"/>
      <protection/>
    </xf>
    <xf numFmtId="0" fontId="10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1" fillId="31" borderId="16" applyNumberFormat="0" applyAlignment="0" applyProtection="0"/>
    <xf numFmtId="0" fontId="50" fillId="0" borderId="0">
      <alignment vertical="center"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 horizontal="left"/>
      <protection/>
    </xf>
    <xf numFmtId="9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0" fillId="0" borderId="1">
      <alignment vertical="center"/>
      <protection/>
    </xf>
    <xf numFmtId="0" fontId="17" fillId="0" borderId="18" applyNumberFormat="0" applyFill="0" applyAlignment="0" applyProtection="0"/>
    <xf numFmtId="3" fontId="0" fillId="0" borderId="1">
      <alignment vertical="center"/>
      <protection/>
    </xf>
    <xf numFmtId="10" fontId="0" fillId="0" borderId="1">
      <alignment vertical="center"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191" fontId="3" fillId="0" borderId="0" applyFont="0" applyFill="0" applyBorder="0" applyAlignment="0" applyProtection="0"/>
    <xf numFmtId="3" fontId="51" fillId="0" borderId="1" applyFont="0" applyFill="0" applyBorder="0" applyAlignment="0" applyProtection="0"/>
    <xf numFmtId="192" fontId="3" fillId="0" borderId="0" applyFont="0" applyFill="0" applyBorder="0" applyAlignment="0" applyProtection="0"/>
    <xf numFmtId="0" fontId="41" fillId="0" borderId="1">
      <alignment horizontal="centerContinuous" vertical="center" wrapText="1"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26" borderId="0" applyAlignment="0">
      <protection/>
    </xf>
    <xf numFmtId="3" fontId="23" fillId="29" borderId="1">
      <alignment horizontal="center" vertical="center"/>
      <protection/>
    </xf>
  </cellStyleXfs>
  <cellXfs count="164">
    <xf numFmtId="0" fontId="0" fillId="0" borderId="0" xfId="0" applyAlignment="1">
      <alignment/>
    </xf>
    <xf numFmtId="0" fontId="52" fillId="34" borderId="0" xfId="412" applyFont="1" applyFill="1" applyAlignment="1">
      <alignment vertical="center"/>
      <protection/>
    </xf>
    <xf numFmtId="0" fontId="23" fillId="34" borderId="19" xfId="424" applyFont="1" applyFill="1" applyBorder="1" applyAlignment="1">
      <alignment horizontal="center" vertical="center" wrapText="1"/>
      <protection/>
    </xf>
    <xf numFmtId="0" fontId="23" fillId="34" borderId="20" xfId="424" applyFont="1" applyFill="1" applyBorder="1" applyAlignment="1">
      <alignment horizontal="center" vertical="center" wrapText="1"/>
      <protection/>
    </xf>
    <xf numFmtId="166" fontId="22" fillId="34" borderId="21" xfId="422" applyNumberFormat="1" applyFont="1" applyFill="1" applyBorder="1" applyAlignment="1">
      <alignment horizontal="center" vertical="center" wrapText="1"/>
      <protection/>
    </xf>
    <xf numFmtId="20" fontId="54" fillId="34" borderId="22" xfId="424" applyNumberFormat="1" applyFont="1" applyFill="1" applyBorder="1" applyAlignment="1">
      <alignment horizontal="center" vertical="center"/>
      <protection/>
    </xf>
    <xf numFmtId="0" fontId="54" fillId="34" borderId="1" xfId="424" applyFont="1" applyFill="1" applyBorder="1" applyAlignment="1">
      <alignment vertical="center" wrapText="1"/>
      <protection/>
    </xf>
    <xf numFmtId="0" fontId="25" fillId="34" borderId="7" xfId="424" applyFont="1" applyFill="1" applyBorder="1" applyAlignment="1">
      <alignment horizontal="center" vertical="center"/>
      <protection/>
    </xf>
    <xf numFmtId="20" fontId="54" fillId="34" borderId="0" xfId="424" applyNumberFormat="1" applyFont="1" applyFill="1" applyBorder="1" applyAlignment="1">
      <alignment horizontal="center" vertical="center"/>
      <protection/>
    </xf>
    <xf numFmtId="0" fontId="54" fillId="34" borderId="0" xfId="424" applyFont="1" applyFill="1" applyBorder="1" applyAlignment="1">
      <alignment vertical="center" wrapText="1"/>
      <protection/>
    </xf>
    <xf numFmtId="0" fontId="25" fillId="34" borderId="0" xfId="424" applyFont="1" applyFill="1" applyBorder="1" applyAlignment="1">
      <alignment horizontal="center" vertical="center"/>
      <protection/>
    </xf>
    <xf numFmtId="193" fontId="25" fillId="34" borderId="0" xfId="421" applyNumberFormat="1" applyFont="1" applyFill="1" applyBorder="1" applyAlignment="1">
      <alignment horizontal="center"/>
      <protection/>
    </xf>
    <xf numFmtId="193" fontId="25" fillId="34" borderId="0" xfId="45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horizontal="right" wrapText="1"/>
    </xf>
    <xf numFmtId="0" fontId="23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426" applyFont="1" applyFill="1" applyBorder="1" applyAlignment="1">
      <alignment horizontal="center" wrapText="1"/>
      <protection/>
    </xf>
    <xf numFmtId="0" fontId="57" fillId="0" borderId="0" xfId="0" applyFont="1" applyFill="1" applyBorder="1" applyAlignment="1">
      <alignment/>
    </xf>
    <xf numFmtId="168" fontId="23" fillId="0" borderId="23" xfId="448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168" fontId="23" fillId="0" borderId="25" xfId="448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68" fontId="23" fillId="0" borderId="27" xfId="448" applyNumberFormat="1" applyFont="1" applyFill="1" applyBorder="1" applyAlignment="1">
      <alignment/>
    </xf>
    <xf numFmtId="168" fontId="23" fillId="0" borderId="28" xfId="448" applyNumberFormat="1" applyFont="1" applyFill="1" applyBorder="1" applyAlignment="1">
      <alignment/>
    </xf>
    <xf numFmtId="9" fontId="23" fillId="0" borderId="29" xfId="0" applyNumberFormat="1" applyFont="1" applyFill="1" applyBorder="1" applyAlignment="1">
      <alignment horizontal="center"/>
    </xf>
    <xf numFmtId="168" fontId="23" fillId="0" borderId="20" xfId="448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168" fontId="23" fillId="0" borderId="30" xfId="448" applyNumberFormat="1" applyFont="1" applyFill="1" applyBorder="1" applyAlignment="1">
      <alignment/>
    </xf>
    <xf numFmtId="9" fontId="23" fillId="0" borderId="31" xfId="0" applyNumberFormat="1" applyFont="1" applyFill="1" applyBorder="1" applyAlignment="1">
      <alignment horizontal="center"/>
    </xf>
    <xf numFmtId="168" fontId="23" fillId="0" borderId="32" xfId="448" applyNumberFormat="1" applyFont="1" applyFill="1" applyBorder="1" applyAlignment="1">
      <alignment/>
    </xf>
    <xf numFmtId="168" fontId="23" fillId="0" borderId="23" xfId="448" applyNumberFormat="1" applyFont="1" applyFill="1" applyBorder="1" applyAlignment="1">
      <alignment/>
    </xf>
    <xf numFmtId="168" fontId="23" fillId="0" borderId="33" xfId="448" applyNumberFormat="1" applyFont="1" applyFill="1" applyBorder="1" applyAlignment="1">
      <alignment/>
    </xf>
    <xf numFmtId="9" fontId="23" fillId="0" borderId="34" xfId="0" applyNumberFormat="1" applyFont="1" applyFill="1" applyBorder="1" applyAlignment="1">
      <alignment horizontal="center"/>
    </xf>
    <xf numFmtId="168" fontId="59" fillId="0" borderId="0" xfId="448" applyNumberFormat="1" applyFont="1" applyFill="1" applyBorder="1" applyAlignment="1">
      <alignment/>
    </xf>
    <xf numFmtId="9" fontId="57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168" fontId="23" fillId="0" borderId="21" xfId="448" applyNumberFormat="1" applyFont="1" applyFill="1" applyBorder="1" applyAlignment="1">
      <alignment horizontal="center"/>
    </xf>
    <xf numFmtId="168" fontId="23" fillId="0" borderId="19" xfId="448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8" fontId="23" fillId="0" borderId="35" xfId="446" applyNumberFormat="1" applyFont="1" applyFill="1" applyBorder="1" applyAlignment="1">
      <alignment/>
    </xf>
    <xf numFmtId="168" fontId="23" fillId="0" borderId="35" xfId="448" applyNumberFormat="1" applyFont="1" applyFill="1" applyBorder="1" applyAlignment="1">
      <alignment/>
    </xf>
    <xf numFmtId="9" fontId="23" fillId="0" borderId="28" xfId="0" applyNumberFormat="1" applyFont="1" applyFill="1" applyBorder="1" applyAlignment="1">
      <alignment horizontal="center"/>
    </xf>
    <xf numFmtId="168" fontId="23" fillId="0" borderId="36" xfId="448" applyNumberFormat="1" applyFont="1" applyFill="1" applyBorder="1" applyAlignment="1">
      <alignment/>
    </xf>
    <xf numFmtId="9" fontId="23" fillId="0" borderId="32" xfId="0" applyNumberFormat="1" applyFont="1" applyFill="1" applyBorder="1" applyAlignment="1">
      <alignment horizontal="center"/>
    </xf>
    <xf numFmtId="168" fontId="61" fillId="0" borderId="0" xfId="446" applyNumberFormat="1" applyFont="1" applyFill="1" applyBorder="1" applyAlignment="1">
      <alignment/>
    </xf>
    <xf numFmtId="9" fontId="58" fillId="0" borderId="0" xfId="0" applyNumberFormat="1" applyFont="1" applyFill="1" applyBorder="1" applyAlignment="1">
      <alignment horizontal="center"/>
    </xf>
    <xf numFmtId="168" fontId="23" fillId="0" borderId="37" xfId="448" applyNumberFormat="1" applyFont="1" applyFill="1" applyBorder="1" applyAlignment="1">
      <alignment/>
    </xf>
    <xf numFmtId="168" fontId="23" fillId="0" borderId="33" xfId="446" applyNumberFormat="1" applyFont="1" applyFill="1" applyBorder="1" applyAlignment="1">
      <alignment/>
    </xf>
    <xf numFmtId="9" fontId="23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23" fillId="0" borderId="24" xfId="45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68" fontId="23" fillId="0" borderId="38" xfId="45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168" fontId="23" fillId="0" borderId="27" xfId="450" applyNumberFormat="1" applyFont="1" applyFill="1" applyBorder="1" applyAlignment="1">
      <alignment/>
    </xf>
    <xf numFmtId="168" fontId="23" fillId="0" borderId="28" xfId="450" applyNumberFormat="1" applyFont="1" applyFill="1" applyBorder="1" applyAlignment="1">
      <alignment/>
    </xf>
    <xf numFmtId="168" fontId="23" fillId="0" borderId="39" xfId="450" applyNumberFormat="1" applyFont="1" applyFill="1" applyBorder="1" applyAlignment="1">
      <alignment/>
    </xf>
    <xf numFmtId="9" fontId="23" fillId="0" borderId="35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168" fontId="23" fillId="0" borderId="30" xfId="450" applyNumberFormat="1" applyFont="1" applyFill="1" applyBorder="1" applyAlignment="1">
      <alignment/>
    </xf>
    <xf numFmtId="168" fontId="23" fillId="0" borderId="22" xfId="450" applyNumberFormat="1" applyFont="1" applyFill="1" applyBorder="1" applyAlignment="1">
      <alignment/>
    </xf>
    <xf numFmtId="168" fontId="23" fillId="0" borderId="23" xfId="450" applyNumberFormat="1" applyFont="1" applyFill="1" applyBorder="1" applyAlignment="1">
      <alignment/>
    </xf>
    <xf numFmtId="168" fontId="23" fillId="0" borderId="33" xfId="450" applyNumberFormat="1" applyFont="1" applyFill="1" applyBorder="1" applyAlignment="1">
      <alignment/>
    </xf>
    <xf numFmtId="168" fontId="23" fillId="0" borderId="40" xfId="450" applyNumberFormat="1" applyFont="1" applyFill="1" applyBorder="1" applyAlignment="1">
      <alignment/>
    </xf>
    <xf numFmtId="0" fontId="0" fillId="0" borderId="0" xfId="413" applyFill="1" applyBorder="1">
      <alignment/>
      <protection/>
    </xf>
    <xf numFmtId="9" fontId="0" fillId="0" borderId="0" xfId="413" applyNumberFormat="1" applyFill="1" applyBorder="1" applyAlignment="1">
      <alignment horizontal="left"/>
      <protection/>
    </xf>
    <xf numFmtId="9" fontId="0" fillId="0" borderId="0" xfId="413" applyNumberFormat="1" applyFill="1" applyBorder="1">
      <alignment/>
      <protection/>
    </xf>
    <xf numFmtId="0" fontId="23" fillId="0" borderId="0" xfId="413" applyFont="1" applyFill="1" applyBorder="1" applyAlignment="1">
      <alignment horizontal="left" wrapText="1" indent="5"/>
      <protection/>
    </xf>
    <xf numFmtId="168" fontId="23" fillId="0" borderId="0" xfId="448" applyNumberFormat="1" applyFont="1" applyFill="1" applyBorder="1" applyAlignment="1">
      <alignment/>
    </xf>
    <xf numFmtId="0" fontId="0" fillId="0" borderId="0" xfId="412" applyFill="1" applyBorder="1">
      <alignment/>
      <protection/>
    </xf>
    <xf numFmtId="0" fontId="23" fillId="0" borderId="0" xfId="412" applyFont="1" applyFill="1" applyBorder="1">
      <alignment/>
      <protection/>
    </xf>
    <xf numFmtId="168" fontId="23" fillId="0" borderId="0" xfId="450" applyNumberFormat="1" applyFont="1" applyFill="1" applyBorder="1" applyAlignment="1">
      <alignment/>
    </xf>
    <xf numFmtId="0" fontId="0" fillId="0" borderId="20" xfId="413" applyFont="1" applyFill="1" applyBorder="1" applyAlignment="1">
      <alignment horizontal="center" vertical="center" wrapText="1"/>
      <protection/>
    </xf>
    <xf numFmtId="0" fontId="0" fillId="0" borderId="41" xfId="413" applyFont="1" applyFill="1" applyBorder="1" applyAlignment="1">
      <alignment horizontal="center" vertical="center" wrapText="1"/>
      <protection/>
    </xf>
    <xf numFmtId="0" fontId="0" fillId="0" borderId="36" xfId="413" applyFont="1" applyFill="1" applyBorder="1" applyAlignment="1">
      <alignment horizontal="right" wrapText="1"/>
      <protection/>
    </xf>
    <xf numFmtId="0" fontId="23" fillId="0" borderId="36" xfId="413" applyFont="1" applyFill="1" applyBorder="1" applyAlignment="1">
      <alignment horizontal="center" vertical="center" wrapText="1"/>
      <protection/>
    </xf>
    <xf numFmtId="166" fontId="23" fillId="0" borderId="35" xfId="413" applyNumberFormat="1" applyFont="1" applyFill="1" applyBorder="1" applyAlignment="1">
      <alignment horizontal="center" vertical="center" wrapText="1"/>
      <protection/>
    </xf>
    <xf numFmtId="0" fontId="0" fillId="0" borderId="30" xfId="413" applyFont="1" applyFill="1" applyBorder="1" applyAlignment="1">
      <alignment horizontal="right" wrapText="1"/>
      <protection/>
    </xf>
    <xf numFmtId="0" fontId="23" fillId="0" borderId="30" xfId="413" applyFont="1" applyFill="1" applyBorder="1" applyAlignment="1">
      <alignment horizontal="center" wrapText="1"/>
      <protection/>
    </xf>
    <xf numFmtId="166" fontId="23" fillId="0" borderId="32" xfId="413" applyNumberFormat="1" applyFont="1" applyFill="1" applyBorder="1" applyAlignment="1">
      <alignment horizontal="center" wrapText="1"/>
      <protection/>
    </xf>
    <xf numFmtId="166" fontId="23" fillId="0" borderId="30" xfId="413" applyNumberFormat="1" applyFont="1" applyFill="1" applyBorder="1" applyAlignment="1">
      <alignment horizontal="center" wrapText="1"/>
      <protection/>
    </xf>
    <xf numFmtId="165" fontId="23" fillId="0" borderId="0" xfId="448" applyNumberFormat="1" applyFont="1" applyFill="1" applyBorder="1" applyAlignment="1">
      <alignment/>
    </xf>
    <xf numFmtId="2" fontId="23" fillId="0" borderId="30" xfId="413" applyNumberFormat="1" applyFont="1" applyFill="1" applyBorder="1" applyAlignment="1">
      <alignment horizontal="center" wrapText="1"/>
      <protection/>
    </xf>
    <xf numFmtId="2" fontId="23" fillId="0" borderId="32" xfId="413" applyNumberFormat="1" applyFont="1" applyFill="1" applyBorder="1" applyAlignment="1">
      <alignment horizontal="center" wrapText="1"/>
      <protection/>
    </xf>
    <xf numFmtId="165" fontId="23" fillId="0" borderId="0" xfId="450" applyNumberFormat="1" applyFont="1" applyFill="1" applyBorder="1" applyAlignment="1">
      <alignment/>
    </xf>
    <xf numFmtId="0" fontId="0" fillId="0" borderId="23" xfId="413" applyFont="1" applyFill="1" applyBorder="1" applyAlignment="1">
      <alignment horizontal="right" wrapText="1"/>
      <protection/>
    </xf>
    <xf numFmtId="166" fontId="23" fillId="0" borderId="23" xfId="413" applyNumberFormat="1" applyFont="1" applyFill="1" applyBorder="1" applyAlignment="1">
      <alignment horizontal="center" wrapText="1"/>
      <protection/>
    </xf>
    <xf numFmtId="166" fontId="23" fillId="0" borderId="33" xfId="413" applyNumberFormat="1" applyFont="1" applyFill="1" applyBorder="1" applyAlignment="1">
      <alignment horizontal="center" wrapText="1"/>
      <protection/>
    </xf>
    <xf numFmtId="0" fontId="23" fillId="0" borderId="0" xfId="413" applyFont="1" applyFill="1" applyBorder="1" applyAlignment="1">
      <alignment horizontal="right" wrapText="1"/>
      <protection/>
    </xf>
    <xf numFmtId="2" fontId="23" fillId="0" borderId="0" xfId="413" applyNumberFormat="1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 horizontal="center"/>
    </xf>
    <xf numFmtId="0" fontId="0" fillId="0" borderId="0" xfId="413" applyFill="1" applyBorder="1" applyAlignment="1">
      <alignment horizontal="justify"/>
      <protection/>
    </xf>
    <xf numFmtId="194" fontId="25" fillId="34" borderId="1" xfId="421" applyNumberFormat="1" applyFont="1" applyFill="1" applyBorder="1" applyAlignment="1">
      <alignment horizontal="center"/>
      <protection/>
    </xf>
    <xf numFmtId="194" fontId="25" fillId="34" borderId="42" xfId="450" applyNumberFormat="1" applyFont="1" applyFill="1" applyBorder="1" applyAlignment="1">
      <alignment horizontal="center"/>
    </xf>
    <xf numFmtId="193" fontId="22" fillId="34" borderId="21" xfId="421" applyNumberFormat="1" applyFont="1" applyFill="1" applyBorder="1" applyAlignment="1">
      <alignment horizontal="center" vertical="center" wrapText="1"/>
      <protection/>
    </xf>
    <xf numFmtId="193" fontId="22" fillId="34" borderId="24" xfId="421" applyNumberFormat="1" applyFont="1" applyFill="1" applyBorder="1" applyAlignment="1">
      <alignment horizontal="center" vertical="center" wrapText="1"/>
      <protection/>
    </xf>
    <xf numFmtId="0" fontId="53" fillId="34" borderId="25" xfId="424" applyFont="1" applyFill="1" applyBorder="1" applyAlignment="1">
      <alignment horizontal="center" vertical="center"/>
      <protection/>
    </xf>
    <xf numFmtId="0" fontId="53" fillId="34" borderId="43" xfId="424" applyFont="1" applyFill="1" applyBorder="1" applyAlignment="1">
      <alignment horizontal="center" vertical="center"/>
      <protection/>
    </xf>
    <xf numFmtId="0" fontId="53" fillId="34" borderId="26" xfId="424" applyFont="1" applyFill="1" applyBorder="1" applyAlignment="1">
      <alignment horizontal="center" vertical="center"/>
      <protection/>
    </xf>
    <xf numFmtId="0" fontId="53" fillId="34" borderId="19" xfId="423" applyFont="1" applyFill="1" applyBorder="1" applyAlignment="1">
      <alignment horizontal="center" vertical="center" wrapText="1"/>
      <protection/>
    </xf>
    <xf numFmtId="0" fontId="53" fillId="34" borderId="44" xfId="423" applyFont="1" applyFill="1" applyBorder="1" applyAlignment="1">
      <alignment horizontal="center" vertical="center" wrapText="1"/>
      <protection/>
    </xf>
    <xf numFmtId="0" fontId="53" fillId="34" borderId="45" xfId="423" applyFont="1" applyFill="1" applyBorder="1" applyAlignment="1">
      <alignment horizontal="center" vertical="center" wrapText="1"/>
      <protection/>
    </xf>
    <xf numFmtId="0" fontId="53" fillId="34" borderId="46" xfId="423" applyFont="1" applyFill="1" applyBorder="1" applyAlignment="1">
      <alignment horizontal="center" vertical="center" wrapText="1"/>
      <protection/>
    </xf>
    <xf numFmtId="0" fontId="53" fillId="34" borderId="0" xfId="423" applyFont="1" applyFill="1" applyBorder="1" applyAlignment="1">
      <alignment horizontal="center" vertical="center" wrapText="1"/>
      <protection/>
    </xf>
    <xf numFmtId="0" fontId="53" fillId="34" borderId="47" xfId="423" applyFont="1" applyFill="1" applyBorder="1" applyAlignment="1">
      <alignment horizontal="center" vertical="center" wrapText="1"/>
      <protection/>
    </xf>
    <xf numFmtId="0" fontId="53" fillId="34" borderId="38" xfId="423" applyFont="1" applyFill="1" applyBorder="1" applyAlignment="1">
      <alignment horizontal="center" vertical="center" wrapText="1"/>
      <protection/>
    </xf>
    <xf numFmtId="0" fontId="53" fillId="34" borderId="48" xfId="423" applyFont="1" applyFill="1" applyBorder="1" applyAlignment="1">
      <alignment horizontal="center" vertical="center" wrapText="1"/>
      <protection/>
    </xf>
    <xf numFmtId="0" fontId="53" fillId="34" borderId="49" xfId="423" applyFont="1" applyFill="1" applyBorder="1" applyAlignment="1">
      <alignment horizontal="center" vertical="center" wrapText="1"/>
      <protection/>
    </xf>
    <xf numFmtId="0" fontId="3" fillId="0" borderId="0" xfId="426" applyFont="1" applyFill="1" applyBorder="1" applyAlignment="1">
      <alignment horizontal="left" wrapText="1"/>
      <protection/>
    </xf>
    <xf numFmtId="0" fontId="2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4" fillId="0" borderId="21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" wrapText="1"/>
    </xf>
    <xf numFmtId="0" fontId="34" fillId="0" borderId="5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168" fontId="23" fillId="0" borderId="52" xfId="448" applyNumberFormat="1" applyFont="1" applyFill="1" applyBorder="1" applyAlignment="1">
      <alignment horizontal="center"/>
    </xf>
    <xf numFmtId="168" fontId="23" fillId="0" borderId="53" xfId="448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 wrapText="1"/>
    </xf>
    <xf numFmtId="0" fontId="22" fillId="0" borderId="33" xfId="0" applyFont="1" applyFill="1" applyBorder="1" applyAlignment="1">
      <alignment horizontal="center" wrapText="1"/>
    </xf>
    <xf numFmtId="168" fontId="23" fillId="0" borderId="25" xfId="448" applyNumberFormat="1" applyFont="1" applyFill="1" applyBorder="1" applyAlignment="1">
      <alignment horizontal="center"/>
    </xf>
    <xf numFmtId="168" fontId="23" fillId="0" borderId="26" xfId="448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0" fillId="0" borderId="0" xfId="421" applyFont="1" applyFill="1" applyBorder="1" applyAlignment="1">
      <alignment horizontal="left" vertical="center" wrapText="1"/>
      <protection/>
    </xf>
    <xf numFmtId="168" fontId="23" fillId="0" borderId="54" xfId="450" applyNumberFormat="1" applyFont="1" applyFill="1" applyBorder="1" applyAlignment="1">
      <alignment horizontal="center" wrapText="1"/>
    </xf>
    <xf numFmtId="168" fontId="23" fillId="0" borderId="55" xfId="450" applyNumberFormat="1" applyFont="1" applyFill="1" applyBorder="1" applyAlignment="1">
      <alignment horizontal="center" wrapText="1"/>
    </xf>
    <xf numFmtId="168" fontId="23" fillId="0" borderId="25" xfId="450" applyNumberFormat="1" applyFont="1" applyFill="1" applyBorder="1" applyAlignment="1">
      <alignment horizontal="center" wrapText="1"/>
    </xf>
    <xf numFmtId="168" fontId="23" fillId="0" borderId="26" xfId="450" applyNumberFormat="1" applyFont="1" applyFill="1" applyBorder="1" applyAlignment="1">
      <alignment horizontal="center" wrapText="1"/>
    </xf>
    <xf numFmtId="168" fontId="23" fillId="0" borderId="54" xfId="448" applyNumberFormat="1" applyFont="1" applyFill="1" applyBorder="1" applyAlignment="1">
      <alignment horizontal="center" wrapText="1"/>
    </xf>
    <xf numFmtId="168" fontId="23" fillId="0" borderId="55" xfId="448" applyNumberFormat="1" applyFont="1" applyFill="1" applyBorder="1" applyAlignment="1">
      <alignment horizontal="center" wrapText="1"/>
    </xf>
    <xf numFmtId="166" fontId="23" fillId="0" borderId="30" xfId="414" applyNumberFormat="1" applyFont="1" applyFill="1" applyBorder="1" applyAlignment="1">
      <alignment horizontal="center" wrapText="1"/>
      <protection/>
    </xf>
    <xf numFmtId="166" fontId="23" fillId="0" borderId="31" xfId="414" applyNumberFormat="1" applyFont="1" applyFill="1" applyBorder="1" applyAlignment="1">
      <alignment horizontal="center" wrapText="1"/>
      <protection/>
    </xf>
    <xf numFmtId="2" fontId="23" fillId="0" borderId="30" xfId="414" applyNumberFormat="1" applyFont="1" applyFill="1" applyBorder="1" applyAlignment="1">
      <alignment horizontal="center" wrapText="1"/>
      <protection/>
    </xf>
    <xf numFmtId="2" fontId="23" fillId="0" borderId="31" xfId="414" applyNumberFormat="1" applyFont="1" applyFill="1" applyBorder="1" applyAlignment="1">
      <alignment horizontal="center" wrapText="1"/>
      <protection/>
    </xf>
    <xf numFmtId="0" fontId="3" fillId="0" borderId="0" xfId="413" applyFont="1" applyFill="1" applyBorder="1" applyAlignment="1">
      <alignment horizontal="justify" vertical="center" wrapText="1"/>
      <protection/>
    </xf>
    <xf numFmtId="0" fontId="22" fillId="0" borderId="0" xfId="413" applyFont="1" applyFill="1" applyBorder="1" applyAlignment="1">
      <alignment horizontal="center" vertical="center" wrapText="1"/>
      <protection/>
    </xf>
    <xf numFmtId="0" fontId="3" fillId="0" borderId="0" xfId="425" applyFont="1" applyFill="1" applyAlignment="1">
      <alignment horizontal="justify" vertical="center" wrapText="1"/>
      <protection/>
    </xf>
    <xf numFmtId="0" fontId="0" fillId="0" borderId="0" xfId="413" applyFont="1" applyFill="1" applyAlignment="1">
      <alignment horizontal="justify" vertical="center" wrapText="1"/>
      <protection/>
    </xf>
    <xf numFmtId="0" fontId="3" fillId="0" borderId="0" xfId="413" applyFont="1" applyFill="1" applyBorder="1" applyAlignment="1">
      <alignment horizontal="justify" vertical="center" wrapText="1"/>
      <protection/>
    </xf>
    <xf numFmtId="166" fontId="23" fillId="0" borderId="23" xfId="414" applyNumberFormat="1" applyFont="1" applyFill="1" applyBorder="1" applyAlignment="1">
      <alignment horizontal="center" wrapText="1"/>
      <protection/>
    </xf>
    <xf numFmtId="166" fontId="23" fillId="0" borderId="34" xfId="414" applyNumberFormat="1" applyFont="1" applyFill="1" applyBorder="1" applyAlignment="1">
      <alignment horizontal="center" wrapText="1"/>
      <protection/>
    </xf>
    <xf numFmtId="0" fontId="23" fillId="0" borderId="21" xfId="413" applyFont="1" applyFill="1" applyBorder="1" applyAlignment="1">
      <alignment horizontal="center" wrapText="1"/>
      <protection/>
    </xf>
    <xf numFmtId="0" fontId="23" fillId="0" borderId="50" xfId="413" applyFont="1" applyFill="1" applyBorder="1" applyAlignment="1">
      <alignment horizontal="center" wrapText="1"/>
      <protection/>
    </xf>
    <xf numFmtId="0" fontId="23" fillId="0" borderId="51" xfId="413" applyFont="1" applyFill="1" applyBorder="1" applyAlignment="1">
      <alignment horizontal="center" wrapText="1"/>
      <protection/>
    </xf>
    <xf numFmtId="0" fontId="23" fillId="0" borderId="19" xfId="413" applyFont="1" applyFill="1" applyBorder="1" applyAlignment="1">
      <alignment horizontal="center" wrapText="1"/>
      <protection/>
    </xf>
    <xf numFmtId="0" fontId="23" fillId="0" borderId="46" xfId="413" applyFont="1" applyFill="1" applyBorder="1" applyAlignment="1">
      <alignment horizontal="center" wrapText="1"/>
      <protection/>
    </xf>
    <xf numFmtId="0" fontId="0" fillId="0" borderId="19" xfId="413" applyFont="1" applyFill="1" applyBorder="1" applyAlignment="1">
      <alignment horizontal="center" vertical="center" wrapText="1"/>
      <protection/>
    </xf>
    <xf numFmtId="0" fontId="0" fillId="0" borderId="45" xfId="413" applyFont="1" applyFill="1" applyBorder="1" applyAlignment="1">
      <alignment horizontal="center" vertical="center" wrapText="1"/>
      <protection/>
    </xf>
    <xf numFmtId="20" fontId="22" fillId="0" borderId="0" xfId="413" applyNumberFormat="1" applyFont="1" applyFill="1" applyBorder="1" applyAlignment="1">
      <alignment horizontal="center" vertical="center" wrapText="1"/>
      <protection/>
    </xf>
    <xf numFmtId="0" fontId="26" fillId="0" borderId="0" xfId="413" applyFont="1" applyFill="1" applyBorder="1" applyAlignment="1">
      <alignment horizontal="justify" vertical="center" wrapText="1"/>
      <protection/>
    </xf>
    <xf numFmtId="0" fontId="22" fillId="0" borderId="0" xfId="413" applyFont="1" applyFill="1" applyBorder="1" applyAlignment="1">
      <alignment horizontal="justify" vertical="center" wrapText="1"/>
      <protection/>
    </xf>
    <xf numFmtId="0" fontId="0" fillId="0" borderId="0" xfId="411" applyFont="1" applyFill="1" applyBorder="1" applyAlignment="1">
      <alignment horizontal="justify" vertical="center" wrapText="1"/>
      <protection/>
    </xf>
    <xf numFmtId="0" fontId="3" fillId="0" borderId="0" xfId="411" applyFont="1" applyFill="1" applyBorder="1" applyAlignment="1">
      <alignment horizontal="justify" vertical="center" wrapText="1"/>
      <protection/>
    </xf>
    <xf numFmtId="0" fontId="3" fillId="0" borderId="0" xfId="413" applyNumberFormat="1" applyFont="1" applyFill="1" applyBorder="1" applyAlignment="1">
      <alignment horizontal="justify" vertical="center" wrapText="1"/>
      <protection/>
    </xf>
    <xf numFmtId="0" fontId="0" fillId="0" borderId="38" xfId="413" applyFont="1" applyFill="1" applyBorder="1" applyAlignment="1">
      <alignment horizontal="center" vertical="center" wrapText="1"/>
      <protection/>
    </xf>
    <xf numFmtId="0" fontId="0" fillId="0" borderId="49" xfId="413" applyFont="1" applyFill="1" applyBorder="1" applyAlignment="1">
      <alignment horizontal="center" vertical="center" wrapText="1"/>
      <protection/>
    </xf>
    <xf numFmtId="0" fontId="23" fillId="0" borderId="36" xfId="414" applyFont="1" applyFill="1" applyBorder="1" applyAlignment="1">
      <alignment horizontal="center" wrapText="1"/>
      <protection/>
    </xf>
    <xf numFmtId="0" fontId="23" fillId="0" borderId="56" xfId="414" applyFont="1" applyFill="1" applyBorder="1" applyAlignment="1">
      <alignment horizontal="center" wrapText="1"/>
      <protection/>
    </xf>
    <xf numFmtId="0" fontId="23" fillId="0" borderId="30" xfId="414" applyFont="1" applyFill="1" applyBorder="1" applyAlignment="1">
      <alignment horizontal="center" wrapText="1"/>
      <protection/>
    </xf>
    <xf numFmtId="0" fontId="23" fillId="0" borderId="31" xfId="414" applyFont="1" applyFill="1" applyBorder="1" applyAlignment="1">
      <alignment horizontal="center" wrapText="1"/>
      <protection/>
    </xf>
  </cellXfs>
  <cellStyles count="444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21" xfId="56"/>
    <cellStyle name="22" xfId="57"/>
    <cellStyle name="23" xfId="58"/>
    <cellStyle name="24" xfId="59"/>
    <cellStyle name="3" xfId="60"/>
    <cellStyle name="4" xfId="61"/>
    <cellStyle name="40% - Акцент1" xfId="62"/>
    <cellStyle name="40% - Акцент2" xfId="63"/>
    <cellStyle name="40% - Акцент3" xfId="64"/>
    <cellStyle name="40% - Акцент4" xfId="65"/>
    <cellStyle name="40% - Акцент5" xfId="66"/>
    <cellStyle name="40% - Акцент6" xfId="67"/>
    <cellStyle name="5" xfId="68"/>
    <cellStyle name="6" xfId="69"/>
    <cellStyle name="60% - Акцент1" xfId="70"/>
    <cellStyle name="60% - Акцент2" xfId="71"/>
    <cellStyle name="60% - Акцент3" xfId="72"/>
    <cellStyle name="60% - Акцент4" xfId="73"/>
    <cellStyle name="60% - Акцент5" xfId="74"/>
    <cellStyle name="60% -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3" xfId="413"/>
    <cellStyle name="Обычный 3 2" xfId="414"/>
    <cellStyle name="Обычный 4" xfId="415"/>
    <cellStyle name="Обычный 4 2" xfId="416"/>
    <cellStyle name="Обычный 5" xfId="417"/>
    <cellStyle name="Обычный 6" xfId="418"/>
    <cellStyle name="Обычный 7" xfId="419"/>
    <cellStyle name="Обычный 8" xfId="420"/>
    <cellStyle name="Обычный_PRICE_~1" xfId="421"/>
    <cellStyle name="Обычный_PRICE_~1 2" xfId="422"/>
    <cellStyle name="Обычный_Книга1" xfId="423"/>
    <cellStyle name="Обычный_ПРОЕКТ Тарифов ПНТ (валюта,руб)" xfId="424"/>
    <cellStyle name="Обычный_ТАРИФЫ  СТВ с 01.04.2005г." xfId="425"/>
    <cellStyle name="Обычный_ТАРИФЫ-ЛАД" xfId="426"/>
    <cellStyle name="Параметры автоформата" xfId="427"/>
    <cellStyle name="Плохой" xfId="428"/>
    <cellStyle name="Пояснение" xfId="429"/>
    <cellStyle name="Примечание" xfId="430"/>
    <cellStyle name="Percent" xfId="431"/>
    <cellStyle name="Процентный 2" xfId="432"/>
    <cellStyle name="Процентный 2 2" xfId="433"/>
    <cellStyle name="Процентный 3" xfId="434"/>
    <cellStyle name="Процентный 4" xfId="435"/>
    <cellStyle name="Рейтинг" xfId="436"/>
    <cellStyle name="Связанная ячейка" xfId="437"/>
    <cellStyle name="Сетка" xfId="438"/>
    <cellStyle name="Скидка" xfId="439"/>
    <cellStyle name="Стиль 1" xfId="440"/>
    <cellStyle name="Текст предупреждения" xfId="441"/>
    <cellStyle name="Тысячи [0]_laroux" xfId="442"/>
    <cellStyle name="Тысячи(0)" xfId="443"/>
    <cellStyle name="Тысячи_laroux" xfId="444"/>
    <cellStyle name="Упаковка" xfId="445"/>
    <cellStyle name="Comma" xfId="446"/>
    <cellStyle name="Comma [0]" xfId="447"/>
    <cellStyle name="Финансовый 2" xfId="448"/>
    <cellStyle name="Финансовый 2 2" xfId="449"/>
    <cellStyle name="Финансовый 2 3" xfId="450"/>
    <cellStyle name="Финансовый 3" xfId="451"/>
    <cellStyle name="Финансовый 4" xfId="452"/>
    <cellStyle name="Финансовый 5" xfId="453"/>
    <cellStyle name="Финансовый 6" xfId="454"/>
    <cellStyle name="Хороший" xfId="455"/>
    <cellStyle name="Черта" xfId="456"/>
    <cellStyle name="Шапка" xfId="4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609600</xdr:colOff>
      <xdr:row>1</xdr:row>
      <xdr:rowOff>257175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8100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5</xdr:col>
      <xdr:colOff>390525</xdr:colOff>
      <xdr:row>2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525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2</xdr:col>
      <xdr:colOff>704850</xdr:colOff>
      <xdr:row>2</xdr:row>
      <xdr:rowOff>47625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819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990600</xdr:colOff>
      <xdr:row>0</xdr:row>
      <xdr:rowOff>57150</xdr:rowOff>
    </xdr:from>
    <xdr:to>
      <xdr:col>8</xdr:col>
      <xdr:colOff>57150</xdr:colOff>
      <xdr:row>1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715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82"/>
  <sheetViews>
    <sheetView tabSelected="1" zoomScaleSheetLayoutView="85" zoomScalePageLayoutView="0" workbookViewId="0" topLeftCell="A1">
      <selection activeCell="F23" sqref="F23"/>
    </sheetView>
  </sheetViews>
  <sheetFormatPr defaultColWidth="11.421875" defaultRowHeight="12.75"/>
  <cols>
    <col min="1" max="1" width="11.421875" style="0" customWidth="1"/>
    <col min="2" max="2" width="16.7109375" style="0" customWidth="1"/>
    <col min="3" max="3" width="51.00390625" style="0" customWidth="1"/>
    <col min="4" max="6" width="15.7109375" style="0" customWidth="1"/>
    <col min="7" max="243" width="11.421875" style="0" customWidth="1"/>
    <col min="244" max="244" width="17.28125" style="0" customWidth="1"/>
    <col min="245" max="245" width="33.00390625" style="0" bestFit="1" customWidth="1"/>
    <col min="246" max="246" width="7.140625" style="0" bestFit="1" customWidth="1"/>
    <col min="247" max="247" width="10.7109375" style="0" customWidth="1"/>
    <col min="248" max="248" width="12.57421875" style="0" customWidth="1"/>
  </cols>
  <sheetData>
    <row r="1" s="1" customFormat="1" ht="58.5" customHeight="1"/>
    <row r="2" s="1" customFormat="1" ht="21.75" customHeight="1" thickBot="1"/>
    <row r="3" spans="2:6" s="1" customFormat="1" ht="15.75">
      <c r="B3" s="103" t="s">
        <v>89</v>
      </c>
      <c r="C3" s="104"/>
      <c r="D3" s="104"/>
      <c r="E3" s="104"/>
      <c r="F3" s="105"/>
    </row>
    <row r="4" spans="2:6" s="1" customFormat="1" ht="15.75">
      <c r="B4" s="106" t="s">
        <v>48</v>
      </c>
      <c r="C4" s="107"/>
      <c r="D4" s="107"/>
      <c r="E4" s="107"/>
      <c r="F4" s="108"/>
    </row>
    <row r="5" spans="2:6" s="1" customFormat="1" ht="15.75">
      <c r="B5" s="106" t="s">
        <v>49</v>
      </c>
      <c r="C5" s="107"/>
      <c r="D5" s="107"/>
      <c r="E5" s="107"/>
      <c r="F5" s="108"/>
    </row>
    <row r="6" spans="2:6" s="1" customFormat="1" ht="16.5" thickBot="1">
      <c r="B6" s="109" t="s">
        <v>98</v>
      </c>
      <c r="C6" s="110"/>
      <c r="D6" s="110"/>
      <c r="E6" s="110"/>
      <c r="F6" s="111"/>
    </row>
    <row r="7" spans="2:6" s="1" customFormat="1" ht="39" customHeight="1" thickBot="1">
      <c r="B7" s="2" t="s">
        <v>50</v>
      </c>
      <c r="C7" s="3" t="s">
        <v>51</v>
      </c>
      <c r="D7" s="4" t="s">
        <v>52</v>
      </c>
      <c r="E7" s="98" t="s">
        <v>93</v>
      </c>
      <c r="F7" s="99" t="s">
        <v>94</v>
      </c>
    </row>
    <row r="8" spans="2:6" s="1" customFormat="1" ht="16.5" thickBot="1">
      <c r="B8" s="100" t="s">
        <v>53</v>
      </c>
      <c r="C8" s="101"/>
      <c r="D8" s="101"/>
      <c r="E8" s="101"/>
      <c r="F8" s="102"/>
    </row>
    <row r="9" spans="2:6" s="1" customFormat="1" ht="12">
      <c r="B9" s="5" t="s">
        <v>54</v>
      </c>
      <c r="C9" s="6" t="s">
        <v>100</v>
      </c>
      <c r="D9" s="7">
        <v>90</v>
      </c>
      <c r="E9" s="96">
        <f>F9/1.2</f>
        <v>216.66666666666669</v>
      </c>
      <c r="F9" s="97">
        <f aca="true" t="shared" si="0" ref="F9:F26">ROUNDUP(D9*1.2*2.4,0)</f>
        <v>260</v>
      </c>
    </row>
    <row r="10" spans="2:6" ht="12.75">
      <c r="B10" s="5" t="s">
        <v>74</v>
      </c>
      <c r="C10" s="6" t="s">
        <v>100</v>
      </c>
      <c r="D10" s="7">
        <v>140</v>
      </c>
      <c r="E10" s="96">
        <f aca="true" t="shared" si="1" ref="E10:E29">F10/1.2</f>
        <v>336.6666666666667</v>
      </c>
      <c r="F10" s="97">
        <f t="shared" si="0"/>
        <v>404</v>
      </c>
    </row>
    <row r="11" spans="2:6" ht="12.75">
      <c r="B11" s="5" t="s">
        <v>75</v>
      </c>
      <c r="C11" s="6" t="s">
        <v>100</v>
      </c>
      <c r="D11" s="7">
        <v>180</v>
      </c>
      <c r="E11" s="96">
        <f>F11/1.2</f>
        <v>432.5</v>
      </c>
      <c r="F11" s="97">
        <f>ROUNDUP(D11*1.2*2.4,0)</f>
        <v>519</v>
      </c>
    </row>
    <row r="12" spans="2:6" ht="12.75">
      <c r="B12" s="5" t="s">
        <v>55</v>
      </c>
      <c r="C12" s="6" t="s">
        <v>99</v>
      </c>
      <c r="D12" s="7">
        <v>280</v>
      </c>
      <c r="E12" s="96">
        <f t="shared" si="1"/>
        <v>672.5</v>
      </c>
      <c r="F12" s="97">
        <f t="shared" si="0"/>
        <v>807</v>
      </c>
    </row>
    <row r="13" spans="2:6" ht="12.75">
      <c r="B13" s="5" t="s">
        <v>57</v>
      </c>
      <c r="C13" s="6" t="s">
        <v>99</v>
      </c>
      <c r="D13" s="7">
        <v>290</v>
      </c>
      <c r="E13" s="96">
        <f t="shared" si="1"/>
        <v>696.6666666666667</v>
      </c>
      <c r="F13" s="97">
        <f t="shared" si="0"/>
        <v>836</v>
      </c>
    </row>
    <row r="14" spans="2:6" ht="12.75">
      <c r="B14" s="5" t="s">
        <v>96</v>
      </c>
      <c r="C14" s="6" t="s">
        <v>101</v>
      </c>
      <c r="D14" s="7">
        <v>290</v>
      </c>
      <c r="E14" s="96">
        <f t="shared" si="1"/>
        <v>696.6666666666667</v>
      </c>
      <c r="F14" s="97">
        <f t="shared" si="0"/>
        <v>836</v>
      </c>
    </row>
    <row r="15" spans="2:6" ht="12.75">
      <c r="B15" s="5" t="s">
        <v>92</v>
      </c>
      <c r="C15" s="6" t="s">
        <v>87</v>
      </c>
      <c r="D15" s="7">
        <v>330</v>
      </c>
      <c r="E15" s="96">
        <f t="shared" si="1"/>
        <v>792.5</v>
      </c>
      <c r="F15" s="97">
        <f t="shared" si="0"/>
        <v>951</v>
      </c>
    </row>
    <row r="16" spans="2:6" ht="12.75">
      <c r="B16" s="5" t="s">
        <v>63</v>
      </c>
      <c r="C16" s="6" t="s">
        <v>87</v>
      </c>
      <c r="D16" s="7">
        <v>500</v>
      </c>
      <c r="E16" s="96">
        <f t="shared" si="1"/>
        <v>1200</v>
      </c>
      <c r="F16" s="97">
        <f t="shared" si="0"/>
        <v>1440</v>
      </c>
    </row>
    <row r="17" spans="2:6" ht="12.75">
      <c r="B17" s="5" t="s">
        <v>64</v>
      </c>
      <c r="C17" s="6" t="s">
        <v>87</v>
      </c>
      <c r="D17" s="7">
        <v>600</v>
      </c>
      <c r="E17" s="96">
        <f t="shared" si="1"/>
        <v>1440</v>
      </c>
      <c r="F17" s="97">
        <f t="shared" si="0"/>
        <v>1728</v>
      </c>
    </row>
    <row r="18" spans="2:6" ht="12.75">
      <c r="B18" s="5" t="s">
        <v>85</v>
      </c>
      <c r="C18" s="6" t="s">
        <v>87</v>
      </c>
      <c r="D18" s="7">
        <v>1100</v>
      </c>
      <c r="E18" s="96">
        <f t="shared" si="1"/>
        <v>2640</v>
      </c>
      <c r="F18" s="97">
        <f t="shared" si="0"/>
        <v>3168</v>
      </c>
    </row>
    <row r="19" spans="2:6" ht="12.75">
      <c r="B19" s="5" t="s">
        <v>82</v>
      </c>
      <c r="C19" s="6" t="s">
        <v>87</v>
      </c>
      <c r="D19" s="7">
        <v>1450</v>
      </c>
      <c r="E19" s="96">
        <f t="shared" si="1"/>
        <v>3480</v>
      </c>
      <c r="F19" s="97">
        <f t="shared" si="0"/>
        <v>4176</v>
      </c>
    </row>
    <row r="20" spans="2:6" ht="12.75">
      <c r="B20" s="5" t="s">
        <v>83</v>
      </c>
      <c r="C20" s="6" t="s">
        <v>87</v>
      </c>
      <c r="D20" s="7">
        <v>1700</v>
      </c>
      <c r="E20" s="96">
        <f t="shared" si="1"/>
        <v>4080</v>
      </c>
      <c r="F20" s="97">
        <f t="shared" si="0"/>
        <v>4896</v>
      </c>
    </row>
    <row r="21" spans="2:6" ht="12.75">
      <c r="B21" s="5" t="s">
        <v>84</v>
      </c>
      <c r="C21" s="6" t="s">
        <v>87</v>
      </c>
      <c r="D21" s="7">
        <v>1700</v>
      </c>
      <c r="E21" s="96">
        <f>F21/1.2</f>
        <v>4080</v>
      </c>
      <c r="F21" s="97">
        <f>ROUNDUP(D21*1.2*2.4,0)</f>
        <v>4896</v>
      </c>
    </row>
    <row r="22" spans="2:6" ht="12.75">
      <c r="B22" s="5" t="s">
        <v>72</v>
      </c>
      <c r="C22" s="6" t="s">
        <v>60</v>
      </c>
      <c r="D22" s="7">
        <v>1400</v>
      </c>
      <c r="E22" s="96">
        <f>F22/1.2</f>
        <v>3360</v>
      </c>
      <c r="F22" s="97">
        <f>ROUNDUP(D22*1.2*2.4,0)</f>
        <v>4032</v>
      </c>
    </row>
    <row r="23" spans="2:6" ht="12.75">
      <c r="B23" s="5" t="s">
        <v>65</v>
      </c>
      <c r="C23" s="6" t="s">
        <v>99</v>
      </c>
      <c r="D23" s="7">
        <v>600</v>
      </c>
      <c r="E23" s="96">
        <f t="shared" si="1"/>
        <v>1440</v>
      </c>
      <c r="F23" s="97">
        <f t="shared" si="0"/>
        <v>1728</v>
      </c>
    </row>
    <row r="24" spans="2:6" ht="12.75">
      <c r="B24" s="5" t="s">
        <v>66</v>
      </c>
      <c r="C24" s="6" t="s">
        <v>67</v>
      </c>
      <c r="D24" s="7">
        <v>240</v>
      </c>
      <c r="E24" s="96">
        <f t="shared" si="1"/>
        <v>576.6666666666667</v>
      </c>
      <c r="F24" s="97">
        <f t="shared" si="0"/>
        <v>692</v>
      </c>
    </row>
    <row r="25" spans="2:6" ht="12.75">
      <c r="B25" s="5" t="s">
        <v>68</v>
      </c>
      <c r="C25" s="6" t="s">
        <v>102</v>
      </c>
      <c r="D25" s="7">
        <v>90</v>
      </c>
      <c r="E25" s="96">
        <f t="shared" si="1"/>
        <v>216.66666666666669</v>
      </c>
      <c r="F25" s="97">
        <f t="shared" si="0"/>
        <v>260</v>
      </c>
    </row>
    <row r="26" spans="2:6" ht="13.5" thickBot="1">
      <c r="B26" s="5" t="s">
        <v>69</v>
      </c>
      <c r="C26" s="6" t="s">
        <v>70</v>
      </c>
      <c r="D26" s="7">
        <v>45</v>
      </c>
      <c r="E26" s="96">
        <f t="shared" si="1"/>
        <v>108.33333333333334</v>
      </c>
      <c r="F26" s="97">
        <f t="shared" si="0"/>
        <v>130</v>
      </c>
    </row>
    <row r="27" spans="2:6" ht="16.5" thickBot="1">
      <c r="B27" s="100" t="s">
        <v>71</v>
      </c>
      <c r="C27" s="101"/>
      <c r="D27" s="101"/>
      <c r="E27" s="101"/>
      <c r="F27" s="102"/>
    </row>
    <row r="28" spans="2:6" ht="12.75">
      <c r="B28" s="5" t="s">
        <v>54</v>
      </c>
      <c r="C28" s="6" t="s">
        <v>100</v>
      </c>
      <c r="D28" s="7">
        <v>90</v>
      </c>
      <c r="E28" s="96">
        <f t="shared" si="1"/>
        <v>216.66666666666669</v>
      </c>
      <c r="F28" s="97">
        <f aca="true" t="shared" si="2" ref="F28:F45">ROUNDUP(D28*1.2*2.4,0)</f>
        <v>260</v>
      </c>
    </row>
    <row r="29" spans="2:6" ht="12.75">
      <c r="B29" s="5" t="s">
        <v>74</v>
      </c>
      <c r="C29" s="6" t="s">
        <v>100</v>
      </c>
      <c r="D29" s="7">
        <v>140</v>
      </c>
      <c r="E29" s="96">
        <f t="shared" si="1"/>
        <v>336.6666666666667</v>
      </c>
      <c r="F29" s="97">
        <f t="shared" si="2"/>
        <v>404</v>
      </c>
    </row>
    <row r="30" spans="2:6" ht="12.75">
      <c r="B30" s="5" t="s">
        <v>75</v>
      </c>
      <c r="C30" s="6" t="s">
        <v>100</v>
      </c>
      <c r="D30" s="7">
        <v>180</v>
      </c>
      <c r="E30" s="96">
        <f>F30/1.2</f>
        <v>432.5</v>
      </c>
      <c r="F30" s="97">
        <f>ROUNDUP(D30*1.2*2.4,0)</f>
        <v>519</v>
      </c>
    </row>
    <row r="31" spans="2:6" ht="12.75">
      <c r="B31" s="5" t="s">
        <v>55</v>
      </c>
      <c r="C31" s="6" t="s">
        <v>99</v>
      </c>
      <c r="D31" s="7">
        <v>280</v>
      </c>
      <c r="E31" s="96">
        <f aca="true" t="shared" si="3" ref="E31:E52">F31/1.2</f>
        <v>672.5</v>
      </c>
      <c r="F31" s="97">
        <f t="shared" si="2"/>
        <v>807</v>
      </c>
    </row>
    <row r="32" spans="2:6" ht="12.75">
      <c r="B32" s="5" t="s">
        <v>57</v>
      </c>
      <c r="C32" s="6" t="s">
        <v>99</v>
      </c>
      <c r="D32" s="7">
        <v>290</v>
      </c>
      <c r="E32" s="96">
        <f t="shared" si="3"/>
        <v>696.6666666666667</v>
      </c>
      <c r="F32" s="97">
        <f t="shared" si="2"/>
        <v>836</v>
      </c>
    </row>
    <row r="33" spans="2:6" ht="12.75">
      <c r="B33" s="5" t="s">
        <v>59</v>
      </c>
      <c r="C33" s="6" t="s">
        <v>58</v>
      </c>
      <c r="D33" s="7">
        <v>290</v>
      </c>
      <c r="E33" s="96">
        <f t="shared" si="3"/>
        <v>696.6666666666667</v>
      </c>
      <c r="F33" s="97">
        <f t="shared" si="2"/>
        <v>836</v>
      </c>
    </row>
    <row r="34" spans="2:6" ht="12.75">
      <c r="B34" s="5" t="s">
        <v>61</v>
      </c>
      <c r="C34" s="6" t="s">
        <v>62</v>
      </c>
      <c r="D34" s="7">
        <v>330</v>
      </c>
      <c r="E34" s="96">
        <f t="shared" si="3"/>
        <v>792.5</v>
      </c>
      <c r="F34" s="97">
        <f t="shared" si="2"/>
        <v>951</v>
      </c>
    </row>
    <row r="35" spans="2:6" ht="12.75">
      <c r="B35" s="5" t="s">
        <v>63</v>
      </c>
      <c r="C35" s="6" t="s">
        <v>87</v>
      </c>
      <c r="D35" s="7">
        <v>500</v>
      </c>
      <c r="E35" s="96">
        <f t="shared" si="3"/>
        <v>1200</v>
      </c>
      <c r="F35" s="97">
        <f t="shared" si="2"/>
        <v>1440</v>
      </c>
    </row>
    <row r="36" spans="2:6" ht="12.75">
      <c r="B36" s="5" t="s">
        <v>64</v>
      </c>
      <c r="C36" s="6" t="s">
        <v>87</v>
      </c>
      <c r="D36" s="7">
        <v>600</v>
      </c>
      <c r="E36" s="96">
        <f t="shared" si="3"/>
        <v>1440</v>
      </c>
      <c r="F36" s="97">
        <f t="shared" si="2"/>
        <v>1728</v>
      </c>
    </row>
    <row r="37" spans="2:6" ht="12.75">
      <c r="B37" s="5" t="s">
        <v>85</v>
      </c>
      <c r="C37" s="6" t="s">
        <v>87</v>
      </c>
      <c r="D37" s="7">
        <v>900</v>
      </c>
      <c r="E37" s="96">
        <f t="shared" si="3"/>
        <v>2160</v>
      </c>
      <c r="F37" s="97">
        <f t="shared" si="2"/>
        <v>2592</v>
      </c>
    </row>
    <row r="38" spans="2:6" ht="12.75">
      <c r="B38" s="5" t="s">
        <v>82</v>
      </c>
      <c r="C38" s="6" t="s">
        <v>87</v>
      </c>
      <c r="D38" s="7">
        <v>1300</v>
      </c>
      <c r="E38" s="96">
        <f t="shared" si="3"/>
        <v>3120</v>
      </c>
      <c r="F38" s="97">
        <f t="shared" si="2"/>
        <v>3744</v>
      </c>
    </row>
    <row r="39" spans="2:6" ht="12.75">
      <c r="B39" s="5" t="s">
        <v>83</v>
      </c>
      <c r="C39" s="6" t="s">
        <v>87</v>
      </c>
      <c r="D39" s="7">
        <v>1700</v>
      </c>
      <c r="E39" s="96">
        <f t="shared" si="3"/>
        <v>4080</v>
      </c>
      <c r="F39" s="97">
        <f t="shared" si="2"/>
        <v>4896</v>
      </c>
    </row>
    <row r="40" spans="2:6" ht="12.75">
      <c r="B40" s="5" t="s">
        <v>84</v>
      </c>
      <c r="C40" s="6" t="s">
        <v>87</v>
      </c>
      <c r="D40" s="7">
        <v>1700</v>
      </c>
      <c r="E40" s="96">
        <f t="shared" si="3"/>
        <v>4080</v>
      </c>
      <c r="F40" s="97">
        <f t="shared" si="2"/>
        <v>4896</v>
      </c>
    </row>
    <row r="41" spans="2:6" ht="12.75">
      <c r="B41" s="5" t="s">
        <v>72</v>
      </c>
      <c r="C41" s="6" t="s">
        <v>87</v>
      </c>
      <c r="D41" s="7">
        <v>1450</v>
      </c>
      <c r="E41" s="96">
        <f t="shared" si="3"/>
        <v>3480</v>
      </c>
      <c r="F41" s="97">
        <f t="shared" si="2"/>
        <v>4176</v>
      </c>
    </row>
    <row r="42" spans="2:6" ht="12.75">
      <c r="B42" s="5" t="s">
        <v>65</v>
      </c>
      <c r="C42" s="6" t="s">
        <v>99</v>
      </c>
      <c r="D42" s="7">
        <v>600</v>
      </c>
      <c r="E42" s="96">
        <f t="shared" si="3"/>
        <v>1440</v>
      </c>
      <c r="F42" s="97">
        <f t="shared" si="2"/>
        <v>1728</v>
      </c>
    </row>
    <row r="43" spans="2:6" ht="12.75">
      <c r="B43" s="5" t="s">
        <v>66</v>
      </c>
      <c r="C43" s="6" t="s">
        <v>67</v>
      </c>
      <c r="D43" s="7">
        <v>240</v>
      </c>
      <c r="E43" s="96">
        <f t="shared" si="3"/>
        <v>576.6666666666667</v>
      </c>
      <c r="F43" s="97">
        <f t="shared" si="2"/>
        <v>692</v>
      </c>
    </row>
    <row r="44" spans="2:6" ht="12.75">
      <c r="B44" s="5" t="s">
        <v>68</v>
      </c>
      <c r="C44" s="6" t="s">
        <v>104</v>
      </c>
      <c r="D44" s="7">
        <v>90</v>
      </c>
      <c r="E44" s="96">
        <f t="shared" si="3"/>
        <v>216.66666666666669</v>
      </c>
      <c r="F44" s="97">
        <f t="shared" si="2"/>
        <v>260</v>
      </c>
    </row>
    <row r="45" spans="2:6" ht="13.5" thickBot="1">
      <c r="B45" s="5" t="s">
        <v>69</v>
      </c>
      <c r="C45" s="6" t="s">
        <v>103</v>
      </c>
      <c r="D45" s="7">
        <v>45</v>
      </c>
      <c r="E45" s="96">
        <f t="shared" si="3"/>
        <v>108.33333333333334</v>
      </c>
      <c r="F45" s="97">
        <f t="shared" si="2"/>
        <v>130</v>
      </c>
    </row>
    <row r="46" spans="2:6" ht="16.5" thickBot="1">
      <c r="B46" s="100" t="s">
        <v>73</v>
      </c>
      <c r="C46" s="101"/>
      <c r="D46" s="101"/>
      <c r="E46" s="101"/>
      <c r="F46" s="102"/>
    </row>
    <row r="47" spans="2:6" ht="12.75">
      <c r="B47" s="5" t="s">
        <v>54</v>
      </c>
      <c r="C47" s="6" t="s">
        <v>105</v>
      </c>
      <c r="D47" s="7">
        <v>45</v>
      </c>
      <c r="E47" s="96">
        <f t="shared" si="3"/>
        <v>108.33333333333334</v>
      </c>
      <c r="F47" s="97">
        <f aca="true" t="shared" si="4" ref="F47:F62">ROUNDUP(D47*1.2*2.4,0)</f>
        <v>130</v>
      </c>
    </row>
    <row r="48" spans="2:6" ht="12.75">
      <c r="B48" s="5" t="s">
        <v>74</v>
      </c>
      <c r="C48" s="6" t="s">
        <v>105</v>
      </c>
      <c r="D48" s="7">
        <v>90</v>
      </c>
      <c r="E48" s="96">
        <f t="shared" si="3"/>
        <v>216.66666666666669</v>
      </c>
      <c r="F48" s="97">
        <f t="shared" si="4"/>
        <v>260</v>
      </c>
    </row>
    <row r="49" spans="2:6" ht="12.75">
      <c r="B49" s="5" t="s">
        <v>75</v>
      </c>
      <c r="C49" s="6" t="s">
        <v>105</v>
      </c>
      <c r="D49" s="7">
        <v>170</v>
      </c>
      <c r="E49" s="96">
        <f t="shared" si="3"/>
        <v>408.33333333333337</v>
      </c>
      <c r="F49" s="97">
        <f t="shared" si="4"/>
        <v>490</v>
      </c>
    </row>
    <row r="50" spans="2:6" ht="12.75">
      <c r="B50" s="5" t="s">
        <v>108</v>
      </c>
      <c r="C50" s="6" t="s">
        <v>91</v>
      </c>
      <c r="D50" s="7">
        <v>170</v>
      </c>
      <c r="E50" s="96">
        <f t="shared" si="3"/>
        <v>408.33333333333337</v>
      </c>
      <c r="F50" s="97">
        <f t="shared" si="4"/>
        <v>490</v>
      </c>
    </row>
    <row r="51" spans="2:6" ht="12.75">
      <c r="B51" s="5" t="s">
        <v>106</v>
      </c>
      <c r="C51" s="6" t="s">
        <v>56</v>
      </c>
      <c r="D51" s="7">
        <v>290</v>
      </c>
      <c r="E51" s="96">
        <f t="shared" si="3"/>
        <v>696.6666666666667</v>
      </c>
      <c r="F51" s="97">
        <f t="shared" si="4"/>
        <v>836</v>
      </c>
    </row>
    <row r="52" spans="2:6" ht="12.75">
      <c r="B52" s="5" t="s">
        <v>107</v>
      </c>
      <c r="C52" s="6" t="s">
        <v>99</v>
      </c>
      <c r="D52" s="7">
        <v>400</v>
      </c>
      <c r="E52" s="96">
        <f t="shared" si="3"/>
        <v>960</v>
      </c>
      <c r="F52" s="97">
        <f t="shared" si="4"/>
        <v>1152</v>
      </c>
    </row>
    <row r="53" spans="2:6" ht="12.75">
      <c r="B53" s="5" t="s">
        <v>119</v>
      </c>
      <c r="C53" s="6" t="s">
        <v>91</v>
      </c>
      <c r="D53" s="7">
        <v>500</v>
      </c>
      <c r="E53" s="96">
        <f aca="true" t="shared" si="5" ref="E53:E61">F53/1.2</f>
        <v>1200</v>
      </c>
      <c r="F53" s="97">
        <f t="shared" si="4"/>
        <v>1440</v>
      </c>
    </row>
    <row r="54" spans="2:6" ht="12.75">
      <c r="B54" s="5" t="s">
        <v>120</v>
      </c>
      <c r="C54" s="6" t="s">
        <v>91</v>
      </c>
      <c r="D54" s="7">
        <v>550</v>
      </c>
      <c r="E54" s="96">
        <f t="shared" si="5"/>
        <v>1320</v>
      </c>
      <c r="F54" s="97">
        <f t="shared" si="4"/>
        <v>1584</v>
      </c>
    </row>
    <row r="55" spans="2:6" ht="12.75">
      <c r="B55" s="5" t="s">
        <v>109</v>
      </c>
      <c r="C55" s="6" t="s">
        <v>91</v>
      </c>
      <c r="D55" s="7">
        <v>800</v>
      </c>
      <c r="E55" s="96">
        <f t="shared" si="5"/>
        <v>1920</v>
      </c>
      <c r="F55" s="97">
        <f t="shared" si="4"/>
        <v>2304</v>
      </c>
    </row>
    <row r="56" spans="2:6" ht="12.75">
      <c r="B56" s="5" t="s">
        <v>112</v>
      </c>
      <c r="C56" s="6" t="s">
        <v>91</v>
      </c>
      <c r="D56" s="7">
        <v>1000</v>
      </c>
      <c r="E56" s="96">
        <f t="shared" si="5"/>
        <v>2400</v>
      </c>
      <c r="F56" s="97">
        <f t="shared" si="4"/>
        <v>2880</v>
      </c>
    </row>
    <row r="57" spans="2:6" ht="12.75">
      <c r="B57" s="5" t="s">
        <v>113</v>
      </c>
      <c r="C57" s="6" t="s">
        <v>91</v>
      </c>
      <c r="D57" s="7">
        <v>1300</v>
      </c>
      <c r="E57" s="96">
        <f t="shared" si="5"/>
        <v>3120</v>
      </c>
      <c r="F57" s="97">
        <f t="shared" si="4"/>
        <v>3744</v>
      </c>
    </row>
    <row r="58" spans="2:6" ht="12.75">
      <c r="B58" s="5" t="s">
        <v>114</v>
      </c>
      <c r="C58" s="6" t="s">
        <v>91</v>
      </c>
      <c r="D58" s="7">
        <v>1450</v>
      </c>
      <c r="E58" s="96">
        <f t="shared" si="5"/>
        <v>3480</v>
      </c>
      <c r="F58" s="97">
        <f t="shared" si="4"/>
        <v>4176</v>
      </c>
    </row>
    <row r="59" spans="2:6" ht="12.75">
      <c r="B59" s="5" t="s">
        <v>115</v>
      </c>
      <c r="C59" s="6" t="s">
        <v>99</v>
      </c>
      <c r="D59" s="7">
        <v>500</v>
      </c>
      <c r="E59" s="96">
        <f t="shared" si="5"/>
        <v>1200</v>
      </c>
      <c r="F59" s="97">
        <f t="shared" si="4"/>
        <v>1440</v>
      </c>
    </row>
    <row r="60" spans="2:6" ht="12.75">
      <c r="B60" s="5" t="s">
        <v>117</v>
      </c>
      <c r="C60" s="6" t="s">
        <v>67</v>
      </c>
      <c r="D60" s="7">
        <v>240</v>
      </c>
      <c r="E60" s="96">
        <f t="shared" si="5"/>
        <v>576.6666666666667</v>
      </c>
      <c r="F60" s="97">
        <f t="shared" si="4"/>
        <v>692</v>
      </c>
    </row>
    <row r="61" spans="2:6" ht="12.75">
      <c r="B61" s="5" t="s">
        <v>118</v>
      </c>
      <c r="C61" s="6" t="s">
        <v>121</v>
      </c>
      <c r="D61" s="7">
        <v>90</v>
      </c>
      <c r="E61" s="96">
        <f t="shared" si="5"/>
        <v>216.66666666666669</v>
      </c>
      <c r="F61" s="97">
        <f t="shared" si="4"/>
        <v>260</v>
      </c>
    </row>
    <row r="62" spans="2:6" ht="13.5" thickBot="1">
      <c r="B62" s="5" t="s">
        <v>69</v>
      </c>
      <c r="C62" s="6" t="s">
        <v>121</v>
      </c>
      <c r="D62" s="7">
        <v>45</v>
      </c>
      <c r="E62" s="96">
        <f>F62/1.2</f>
        <v>108.33333333333334</v>
      </c>
      <c r="F62" s="97">
        <f t="shared" si="4"/>
        <v>130</v>
      </c>
    </row>
    <row r="63" spans="2:6" ht="16.5" thickBot="1">
      <c r="B63" s="100" t="s">
        <v>79</v>
      </c>
      <c r="C63" s="101"/>
      <c r="D63" s="101"/>
      <c r="E63" s="101"/>
      <c r="F63" s="102"/>
    </row>
    <row r="64" spans="2:6" ht="12.75">
      <c r="B64" s="5" t="s">
        <v>54</v>
      </c>
      <c r="C64" s="6" t="s">
        <v>105</v>
      </c>
      <c r="D64" s="7">
        <v>45</v>
      </c>
      <c r="E64" s="96">
        <f aca="true" t="shared" si="6" ref="E64:E74">F64/1.2</f>
        <v>108.33333333333334</v>
      </c>
      <c r="F64" s="97">
        <f aca="true" t="shared" si="7" ref="F64:F81">ROUNDUP(D64*1.2*2.4,0)</f>
        <v>130</v>
      </c>
    </row>
    <row r="65" spans="2:6" ht="12.75">
      <c r="B65" s="5" t="s">
        <v>74</v>
      </c>
      <c r="C65" s="6" t="s">
        <v>105</v>
      </c>
      <c r="D65" s="7">
        <v>90</v>
      </c>
      <c r="E65" s="96">
        <f t="shared" si="6"/>
        <v>216.66666666666669</v>
      </c>
      <c r="F65" s="97">
        <f t="shared" si="7"/>
        <v>260</v>
      </c>
    </row>
    <row r="66" spans="2:6" ht="12.75">
      <c r="B66" s="5" t="s">
        <v>75</v>
      </c>
      <c r="C66" s="6" t="s">
        <v>105</v>
      </c>
      <c r="D66" s="7">
        <v>170</v>
      </c>
      <c r="E66" s="96">
        <f t="shared" si="6"/>
        <v>408.33333333333337</v>
      </c>
      <c r="F66" s="97">
        <f t="shared" si="7"/>
        <v>490</v>
      </c>
    </row>
    <row r="67" spans="2:6" ht="12.75">
      <c r="B67" s="5" t="s">
        <v>76</v>
      </c>
      <c r="C67" s="6" t="s">
        <v>56</v>
      </c>
      <c r="D67" s="7">
        <v>170</v>
      </c>
      <c r="E67" s="96">
        <f t="shared" si="6"/>
        <v>408.33333333333337</v>
      </c>
      <c r="F67" s="97">
        <f t="shared" si="7"/>
        <v>490</v>
      </c>
    </row>
    <row r="68" spans="2:6" ht="12.75">
      <c r="B68" s="5" t="s">
        <v>77</v>
      </c>
      <c r="C68" s="6" t="s">
        <v>99</v>
      </c>
      <c r="D68" s="7">
        <v>290</v>
      </c>
      <c r="E68" s="96">
        <f t="shared" si="6"/>
        <v>696.6666666666667</v>
      </c>
      <c r="F68" s="97">
        <f t="shared" si="7"/>
        <v>836</v>
      </c>
    </row>
    <row r="69" spans="2:6" ht="12.75">
      <c r="B69" s="5" t="s">
        <v>78</v>
      </c>
      <c r="C69" s="6" t="s">
        <v>91</v>
      </c>
      <c r="D69" s="7">
        <v>500</v>
      </c>
      <c r="E69" s="96">
        <f t="shared" si="6"/>
        <v>1200</v>
      </c>
      <c r="F69" s="97">
        <f t="shared" si="7"/>
        <v>1440</v>
      </c>
    </row>
    <row r="70" spans="2:6" ht="12.75">
      <c r="B70" s="5" t="s">
        <v>80</v>
      </c>
      <c r="C70" s="6" t="s">
        <v>91</v>
      </c>
      <c r="D70" s="7">
        <v>500</v>
      </c>
      <c r="E70" s="96">
        <f t="shared" si="6"/>
        <v>1200</v>
      </c>
      <c r="F70" s="97">
        <f t="shared" si="7"/>
        <v>1440</v>
      </c>
    </row>
    <row r="71" spans="2:6" ht="12.75">
      <c r="B71" s="5" t="s">
        <v>111</v>
      </c>
      <c r="C71" s="6" t="s">
        <v>91</v>
      </c>
      <c r="D71" s="7">
        <v>600</v>
      </c>
      <c r="E71" s="96">
        <f t="shared" si="6"/>
        <v>1440</v>
      </c>
      <c r="F71" s="97">
        <f t="shared" si="7"/>
        <v>1728</v>
      </c>
    </row>
    <row r="72" spans="2:6" ht="12.75">
      <c r="B72" s="5" t="s">
        <v>110</v>
      </c>
      <c r="C72" s="6" t="s">
        <v>91</v>
      </c>
      <c r="D72" s="7">
        <v>700</v>
      </c>
      <c r="E72" s="96">
        <f t="shared" si="6"/>
        <v>1680</v>
      </c>
      <c r="F72" s="97">
        <f t="shared" si="7"/>
        <v>2016</v>
      </c>
    </row>
    <row r="73" spans="2:6" ht="12.75">
      <c r="B73" s="5" t="s">
        <v>81</v>
      </c>
      <c r="C73" s="6" t="s">
        <v>91</v>
      </c>
      <c r="D73" s="7">
        <v>900</v>
      </c>
      <c r="E73" s="96">
        <f t="shared" si="6"/>
        <v>2160</v>
      </c>
      <c r="F73" s="97">
        <f t="shared" si="7"/>
        <v>2592</v>
      </c>
    </row>
    <row r="74" spans="2:6" ht="12.75">
      <c r="B74" s="5" t="s">
        <v>82</v>
      </c>
      <c r="C74" s="6" t="s">
        <v>91</v>
      </c>
      <c r="D74" s="7">
        <v>1100</v>
      </c>
      <c r="E74" s="96">
        <f t="shared" si="6"/>
        <v>2640</v>
      </c>
      <c r="F74" s="97">
        <f t="shared" si="7"/>
        <v>3168</v>
      </c>
    </row>
    <row r="75" spans="2:6" ht="12.75">
      <c r="B75" s="5" t="s">
        <v>83</v>
      </c>
      <c r="C75" s="6" t="s">
        <v>121</v>
      </c>
      <c r="D75" s="7">
        <v>1300</v>
      </c>
      <c r="E75" s="96">
        <f aca="true" t="shared" si="8" ref="E75:E81">F75/1.2</f>
        <v>3120</v>
      </c>
      <c r="F75" s="97">
        <f t="shared" si="7"/>
        <v>3744</v>
      </c>
    </row>
    <row r="76" spans="2:6" ht="12.75">
      <c r="B76" s="5" t="s">
        <v>84</v>
      </c>
      <c r="C76" s="6" t="s">
        <v>121</v>
      </c>
      <c r="D76" s="7">
        <v>1450</v>
      </c>
      <c r="E76" s="96">
        <f t="shared" si="8"/>
        <v>3480</v>
      </c>
      <c r="F76" s="97">
        <f t="shared" si="7"/>
        <v>4176</v>
      </c>
    </row>
    <row r="77" spans="2:6" ht="12.75">
      <c r="B77" s="5" t="s">
        <v>72</v>
      </c>
      <c r="C77" s="6" t="s">
        <v>121</v>
      </c>
      <c r="D77" s="7">
        <v>1450</v>
      </c>
      <c r="E77" s="96">
        <f t="shared" si="8"/>
        <v>3480</v>
      </c>
      <c r="F77" s="97">
        <f t="shared" si="7"/>
        <v>4176</v>
      </c>
    </row>
    <row r="78" spans="2:6" ht="12.75">
      <c r="B78" s="5" t="s">
        <v>116</v>
      </c>
      <c r="C78" s="6" t="s">
        <v>99</v>
      </c>
      <c r="D78" s="7">
        <v>500</v>
      </c>
      <c r="E78" s="96">
        <f t="shared" si="8"/>
        <v>1200</v>
      </c>
      <c r="F78" s="97">
        <f t="shared" si="7"/>
        <v>1440</v>
      </c>
    </row>
    <row r="79" spans="2:6" ht="12.75">
      <c r="B79" s="5" t="s">
        <v>66</v>
      </c>
      <c r="C79" s="6" t="s">
        <v>67</v>
      </c>
      <c r="D79" s="7">
        <v>240</v>
      </c>
      <c r="E79" s="96">
        <f t="shared" si="8"/>
        <v>576.6666666666667</v>
      </c>
      <c r="F79" s="97">
        <f t="shared" si="7"/>
        <v>692</v>
      </c>
    </row>
    <row r="80" spans="2:6" ht="12.75">
      <c r="B80" s="5" t="s">
        <v>68</v>
      </c>
      <c r="C80" s="6" t="s">
        <v>121</v>
      </c>
      <c r="D80" s="7">
        <v>90</v>
      </c>
      <c r="E80" s="96">
        <f t="shared" si="8"/>
        <v>216.66666666666669</v>
      </c>
      <c r="F80" s="97">
        <f t="shared" si="7"/>
        <v>260</v>
      </c>
    </row>
    <row r="81" spans="2:6" ht="12.75">
      <c r="B81" s="5" t="s">
        <v>69</v>
      </c>
      <c r="C81" s="6" t="s">
        <v>121</v>
      </c>
      <c r="D81" s="7">
        <v>45</v>
      </c>
      <c r="E81" s="96">
        <f t="shared" si="8"/>
        <v>108.33333333333334</v>
      </c>
      <c r="F81" s="97">
        <f t="shared" si="7"/>
        <v>130</v>
      </c>
    </row>
    <row r="82" spans="2:6" ht="12.75">
      <c r="B82" s="8"/>
      <c r="C82" s="9"/>
      <c r="D82" s="10"/>
      <c r="E82" s="11"/>
      <c r="F82" s="12"/>
    </row>
  </sheetData>
  <sheetProtection/>
  <mergeCells count="8">
    <mergeCell ref="B27:F27"/>
    <mergeCell ref="B46:F46"/>
    <mergeCell ref="B63:F63"/>
    <mergeCell ref="B3:F3"/>
    <mergeCell ref="B4:F4"/>
    <mergeCell ref="B5:F5"/>
    <mergeCell ref="B6:F6"/>
    <mergeCell ref="B8:F8"/>
  </mergeCells>
  <printOptions/>
  <pageMargins left="0.47244094488188976" right="0.23622047244094488" top="0.3543307086614173" bottom="0.47244094488188976" header="0.15748031496062992" footer="0.15748031496062992"/>
  <pageSetup fitToHeight="1" fitToWidth="1" horizontalDpi="1200" verticalDpi="1200" orientation="portrait" paperSize="9" scale="69" r:id="rId2"/>
  <rowBreaks count="1" manualBreakCount="1">
    <brk id="4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9">
      <selection activeCell="B44" sqref="B44:H44"/>
    </sheetView>
  </sheetViews>
  <sheetFormatPr defaultColWidth="8.8515625" defaultRowHeight="12.75"/>
  <cols>
    <col min="1" max="1" width="6.8515625" style="13" customWidth="1"/>
    <col min="2" max="2" width="17.00390625" style="13" customWidth="1"/>
    <col min="3" max="3" width="17.57421875" style="13" customWidth="1"/>
    <col min="4" max="4" width="10.8515625" style="13" customWidth="1"/>
    <col min="5" max="5" width="3.7109375" style="13" customWidth="1"/>
    <col min="6" max="6" width="16.8515625" style="13" customWidth="1"/>
    <col min="7" max="7" width="17.00390625" style="13" customWidth="1"/>
    <col min="8" max="8" width="10.8515625" style="16" customWidth="1"/>
    <col min="9" max="16384" width="8.8515625" style="13" customWidth="1"/>
  </cols>
  <sheetData>
    <row r="1" spans="2:7" ht="69" customHeight="1">
      <c r="B1" s="14"/>
      <c r="C1" s="15"/>
      <c r="D1" s="15"/>
      <c r="E1" s="15"/>
      <c r="F1" s="15"/>
      <c r="G1" s="15"/>
    </row>
    <row r="2" spans="2:7" ht="12" customHeight="1">
      <c r="B2" s="14"/>
      <c r="C2" s="15"/>
      <c r="D2" s="15"/>
      <c r="E2" s="15"/>
      <c r="F2" s="15"/>
      <c r="G2" s="15"/>
    </row>
    <row r="3" spans="2:8" ht="41.25" customHeight="1">
      <c r="B3" s="113" t="s">
        <v>97</v>
      </c>
      <c r="C3" s="113"/>
      <c r="D3" s="113"/>
      <c r="E3" s="113"/>
      <c r="F3" s="113"/>
      <c r="G3" s="113"/>
      <c r="H3" s="113"/>
    </row>
    <row r="4" spans="2:4" ht="6" customHeight="1">
      <c r="B4" s="118"/>
      <c r="C4" s="118"/>
      <c r="D4" s="17"/>
    </row>
    <row r="5" spans="2:8" ht="37.5" customHeight="1">
      <c r="B5" s="112" t="s">
        <v>32</v>
      </c>
      <c r="C5" s="112"/>
      <c r="D5" s="112"/>
      <c r="E5" s="112"/>
      <c r="F5" s="112"/>
      <c r="G5" s="112"/>
      <c r="H5" s="112"/>
    </row>
    <row r="6" spans="2:7" ht="9.75" customHeight="1" thickBot="1">
      <c r="B6" s="18"/>
      <c r="C6" s="18"/>
      <c r="D6" s="18"/>
      <c r="E6" s="18"/>
      <c r="F6" s="18"/>
      <c r="G6" s="18"/>
    </row>
    <row r="7" spans="2:8" ht="15.75" customHeight="1" thickBot="1">
      <c r="B7" s="115" t="s">
        <v>0</v>
      </c>
      <c r="C7" s="116"/>
      <c r="D7" s="117"/>
      <c r="E7" s="19"/>
      <c r="F7" s="115" t="s">
        <v>31</v>
      </c>
      <c r="G7" s="116"/>
      <c r="H7" s="117"/>
    </row>
    <row r="8" spans="2:8" ht="30" customHeight="1" thickBot="1">
      <c r="B8" s="119" t="s">
        <v>1</v>
      </c>
      <c r="C8" s="120"/>
      <c r="D8" s="121" t="s">
        <v>2</v>
      </c>
      <c r="E8" s="19"/>
      <c r="F8" s="123" t="s">
        <v>1</v>
      </c>
      <c r="G8" s="124"/>
      <c r="H8" s="121" t="s">
        <v>2</v>
      </c>
    </row>
    <row r="9" spans="2:8" ht="12.75" customHeight="1" thickBot="1">
      <c r="B9" s="20" t="s">
        <v>29</v>
      </c>
      <c r="C9" s="21" t="s">
        <v>30</v>
      </c>
      <c r="D9" s="122"/>
      <c r="E9" s="19"/>
      <c r="F9" s="22" t="s">
        <v>29</v>
      </c>
      <c r="G9" s="23" t="s">
        <v>30</v>
      </c>
      <c r="H9" s="122"/>
    </row>
    <row r="10" spans="2:8" ht="12.75" customHeight="1">
      <c r="B10" s="24"/>
      <c r="C10" s="25">
        <v>13500</v>
      </c>
      <c r="D10" s="26">
        <v>0.4</v>
      </c>
      <c r="E10" s="19"/>
      <c r="F10" s="24"/>
      <c r="G10" s="27">
        <v>4500</v>
      </c>
      <c r="H10" s="26">
        <v>0.4</v>
      </c>
    </row>
    <row r="11" spans="1:9" ht="12.75" customHeight="1">
      <c r="A11" s="28"/>
      <c r="B11" s="29">
        <f aca="true" t="shared" si="0" ref="B11:B19">C10</f>
        <v>13500</v>
      </c>
      <c r="C11" s="25">
        <v>25000</v>
      </c>
      <c r="D11" s="30">
        <v>0.45</v>
      </c>
      <c r="E11" s="19"/>
      <c r="F11" s="29">
        <f aca="true" t="shared" si="1" ref="F11:F16">G10</f>
        <v>4500</v>
      </c>
      <c r="G11" s="31">
        <v>10000</v>
      </c>
      <c r="H11" s="30">
        <v>0.45</v>
      </c>
      <c r="I11" s="28"/>
    </row>
    <row r="12" spans="1:9" ht="12.75" customHeight="1">
      <c r="A12" s="28"/>
      <c r="B12" s="31">
        <f t="shared" si="0"/>
        <v>25000</v>
      </c>
      <c r="C12" s="25">
        <v>45000</v>
      </c>
      <c r="D12" s="30">
        <v>0.5</v>
      </c>
      <c r="E12" s="19"/>
      <c r="F12" s="29">
        <f t="shared" si="1"/>
        <v>10000</v>
      </c>
      <c r="G12" s="31">
        <v>15000</v>
      </c>
      <c r="H12" s="30">
        <v>0.5</v>
      </c>
      <c r="I12" s="28"/>
    </row>
    <row r="13" spans="1:9" ht="12.75" customHeight="1">
      <c r="A13" s="28"/>
      <c r="B13" s="31">
        <f t="shared" si="0"/>
        <v>45000</v>
      </c>
      <c r="C13" s="25">
        <v>70000</v>
      </c>
      <c r="D13" s="30">
        <v>0.55</v>
      </c>
      <c r="E13" s="19"/>
      <c r="F13" s="29">
        <f t="shared" si="1"/>
        <v>15000</v>
      </c>
      <c r="G13" s="31">
        <v>22000</v>
      </c>
      <c r="H13" s="30">
        <v>0.55</v>
      </c>
      <c r="I13" s="28"/>
    </row>
    <row r="14" spans="1:9" ht="12.75" customHeight="1">
      <c r="A14" s="28"/>
      <c r="B14" s="29">
        <f t="shared" si="0"/>
        <v>70000</v>
      </c>
      <c r="C14" s="25">
        <v>95000</v>
      </c>
      <c r="D14" s="30">
        <v>0.6</v>
      </c>
      <c r="E14" s="19"/>
      <c r="F14" s="29">
        <f t="shared" si="1"/>
        <v>22000</v>
      </c>
      <c r="G14" s="31">
        <v>29000</v>
      </c>
      <c r="H14" s="30">
        <v>0.6</v>
      </c>
      <c r="I14" s="28"/>
    </row>
    <row r="15" spans="1:9" ht="12.75" customHeight="1">
      <c r="A15" s="28"/>
      <c r="B15" s="31">
        <f t="shared" si="0"/>
        <v>95000</v>
      </c>
      <c r="C15" s="25">
        <v>135000</v>
      </c>
      <c r="D15" s="30">
        <v>0.65</v>
      </c>
      <c r="E15" s="19"/>
      <c r="F15" s="29">
        <f t="shared" si="1"/>
        <v>29000</v>
      </c>
      <c r="G15" s="31">
        <v>37000</v>
      </c>
      <c r="H15" s="30">
        <v>0.65</v>
      </c>
      <c r="I15" s="28"/>
    </row>
    <row r="16" spans="1:9" ht="12.75" customHeight="1" thickBot="1">
      <c r="A16" s="28"/>
      <c r="B16" s="31">
        <f t="shared" si="0"/>
        <v>135000</v>
      </c>
      <c r="C16" s="25">
        <v>195000</v>
      </c>
      <c r="D16" s="30">
        <v>0.67</v>
      </c>
      <c r="E16" s="19"/>
      <c r="F16" s="32">
        <f t="shared" si="1"/>
        <v>37000</v>
      </c>
      <c r="G16" s="33"/>
      <c r="H16" s="34">
        <v>0.67</v>
      </c>
      <c r="I16" s="28"/>
    </row>
    <row r="17" spans="1:8" ht="12.75" customHeight="1">
      <c r="A17" s="28"/>
      <c r="B17" s="29">
        <f t="shared" si="0"/>
        <v>195000</v>
      </c>
      <c r="C17" s="25">
        <v>255000</v>
      </c>
      <c r="D17" s="30">
        <v>0.7</v>
      </c>
      <c r="E17" s="19"/>
      <c r="F17" s="35"/>
      <c r="G17" s="35"/>
      <c r="H17" s="36"/>
    </row>
    <row r="18" spans="1:8" ht="12.75" customHeight="1">
      <c r="A18" s="28"/>
      <c r="B18" s="29">
        <f t="shared" si="0"/>
        <v>255000</v>
      </c>
      <c r="C18" s="25">
        <v>335000</v>
      </c>
      <c r="D18" s="30">
        <v>0.72</v>
      </c>
      <c r="E18" s="19"/>
      <c r="F18" s="35"/>
      <c r="G18" s="35"/>
      <c r="H18" s="36"/>
    </row>
    <row r="19" spans="1:8" ht="13.5" thickBot="1">
      <c r="A19" s="28"/>
      <c r="B19" s="32">
        <f t="shared" si="0"/>
        <v>335000</v>
      </c>
      <c r="C19" s="33"/>
      <c r="D19" s="34">
        <v>0.74</v>
      </c>
      <c r="E19" s="19"/>
      <c r="F19" s="35"/>
      <c r="G19" s="35"/>
      <c r="H19" s="36"/>
    </row>
    <row r="20" spans="2:8" ht="43.5" customHeight="1">
      <c r="B20" s="114" t="s">
        <v>3</v>
      </c>
      <c r="C20" s="114"/>
      <c r="D20" s="114"/>
      <c r="E20" s="114"/>
      <c r="F20" s="114"/>
      <c r="G20" s="114"/>
      <c r="H20" s="114"/>
    </row>
    <row r="21" spans="2:8" ht="12" customHeight="1" thickBot="1">
      <c r="B21" s="37"/>
      <c r="C21" s="37"/>
      <c r="D21" s="37"/>
      <c r="E21" s="37"/>
      <c r="F21" s="37"/>
      <c r="G21" s="37"/>
      <c r="H21" s="37"/>
    </row>
    <row r="22" spans="2:8" ht="12.75" customHeight="1" thickBot="1">
      <c r="B22" s="115" t="s">
        <v>0</v>
      </c>
      <c r="C22" s="116"/>
      <c r="D22" s="117"/>
      <c r="E22" s="28"/>
      <c r="F22" s="115" t="s">
        <v>31</v>
      </c>
      <c r="G22" s="116"/>
      <c r="H22" s="117"/>
    </row>
    <row r="23" spans="2:8" ht="26.25" customHeight="1" thickBot="1">
      <c r="B23" s="132" t="s">
        <v>95</v>
      </c>
      <c r="C23" s="133"/>
      <c r="D23" s="121" t="s">
        <v>2</v>
      </c>
      <c r="E23" s="28"/>
      <c r="F23" s="132" t="s">
        <v>95</v>
      </c>
      <c r="G23" s="133"/>
      <c r="H23" s="121" t="s">
        <v>2</v>
      </c>
    </row>
    <row r="24" spans="2:8" ht="12.75" customHeight="1" thickBot="1">
      <c r="B24" s="38" t="s">
        <v>29</v>
      </c>
      <c r="C24" s="21" t="s">
        <v>30</v>
      </c>
      <c r="D24" s="122"/>
      <c r="E24" s="28"/>
      <c r="F24" s="39" t="s">
        <v>29</v>
      </c>
      <c r="G24" s="40" t="s">
        <v>30</v>
      </c>
      <c r="H24" s="122"/>
    </row>
    <row r="25" spans="2:8" ht="12.75" customHeight="1">
      <c r="B25" s="41"/>
      <c r="C25" s="42">
        <f>B26</f>
        <v>38900</v>
      </c>
      <c r="D25" s="43">
        <v>0.4</v>
      </c>
      <c r="E25" s="28"/>
      <c r="F25" s="44"/>
      <c r="G25" s="42">
        <f aca="true" t="shared" si="2" ref="G25:G30">F26</f>
        <v>13000</v>
      </c>
      <c r="H25" s="26">
        <v>0.4</v>
      </c>
    </row>
    <row r="26" spans="2:8" ht="12.75" customHeight="1">
      <c r="B26" s="25">
        <f>ROUNDUP(B11*1.2*2.4,-2)</f>
        <v>38900</v>
      </c>
      <c r="C26" s="25">
        <f aca="true" t="shared" si="3" ref="C26:C33">B27</f>
        <v>72000</v>
      </c>
      <c r="D26" s="45">
        <v>0.45</v>
      </c>
      <c r="E26" s="28"/>
      <c r="F26" s="29">
        <f aca="true" t="shared" si="4" ref="F26:F31">ROUNDUP(F11*1.2*2.4,-2)</f>
        <v>13000</v>
      </c>
      <c r="G26" s="31">
        <f t="shared" si="2"/>
        <v>28800</v>
      </c>
      <c r="H26" s="30">
        <v>0.45</v>
      </c>
    </row>
    <row r="27" spans="2:8" ht="12.75" customHeight="1">
      <c r="B27" s="25">
        <f aca="true" t="shared" si="5" ref="B27:B34">ROUNDUP(B12*1.2*2.4,-2)</f>
        <v>72000</v>
      </c>
      <c r="C27" s="25">
        <f t="shared" si="3"/>
        <v>129600</v>
      </c>
      <c r="D27" s="45">
        <v>0.5</v>
      </c>
      <c r="E27" s="28"/>
      <c r="F27" s="29">
        <f t="shared" si="4"/>
        <v>28800</v>
      </c>
      <c r="G27" s="31">
        <f t="shared" si="2"/>
        <v>43200</v>
      </c>
      <c r="H27" s="30">
        <v>0.5</v>
      </c>
    </row>
    <row r="28" spans="2:8" ht="12.75" customHeight="1">
      <c r="B28" s="25">
        <f t="shared" si="5"/>
        <v>129600</v>
      </c>
      <c r="C28" s="25">
        <f t="shared" si="3"/>
        <v>201600</v>
      </c>
      <c r="D28" s="45">
        <v>0.55</v>
      </c>
      <c r="E28" s="28"/>
      <c r="F28" s="29">
        <f t="shared" si="4"/>
        <v>43200</v>
      </c>
      <c r="G28" s="31">
        <f t="shared" si="2"/>
        <v>63400</v>
      </c>
      <c r="H28" s="30">
        <v>0.55</v>
      </c>
    </row>
    <row r="29" spans="2:8" ht="12.75" customHeight="1">
      <c r="B29" s="25">
        <f t="shared" si="5"/>
        <v>201600</v>
      </c>
      <c r="C29" s="25">
        <f t="shared" si="3"/>
        <v>273600</v>
      </c>
      <c r="D29" s="45">
        <v>0.6</v>
      </c>
      <c r="E29" s="28"/>
      <c r="F29" s="29">
        <f t="shared" si="4"/>
        <v>63400</v>
      </c>
      <c r="G29" s="31">
        <f t="shared" si="2"/>
        <v>83600</v>
      </c>
      <c r="H29" s="30">
        <v>0.6</v>
      </c>
    </row>
    <row r="30" spans="2:8" ht="12.75" customHeight="1">
      <c r="B30" s="25">
        <f t="shared" si="5"/>
        <v>273600</v>
      </c>
      <c r="C30" s="25">
        <f t="shared" si="3"/>
        <v>388800</v>
      </c>
      <c r="D30" s="45">
        <v>0.65</v>
      </c>
      <c r="E30" s="28"/>
      <c r="F30" s="29">
        <f t="shared" si="4"/>
        <v>83600</v>
      </c>
      <c r="G30" s="31">
        <f t="shared" si="2"/>
        <v>106600</v>
      </c>
      <c r="H30" s="30">
        <v>0.65</v>
      </c>
    </row>
    <row r="31" spans="2:8" ht="12.75" customHeight="1" thickBot="1">
      <c r="B31" s="25">
        <f t="shared" si="5"/>
        <v>388800</v>
      </c>
      <c r="C31" s="25">
        <f t="shared" si="3"/>
        <v>561600</v>
      </c>
      <c r="D31" s="45">
        <v>0.67</v>
      </c>
      <c r="E31" s="28"/>
      <c r="F31" s="32">
        <f t="shared" si="4"/>
        <v>106600</v>
      </c>
      <c r="G31" s="33"/>
      <c r="H31" s="34">
        <v>0.67</v>
      </c>
    </row>
    <row r="32" spans="2:8" ht="12.75" customHeight="1">
      <c r="B32" s="25">
        <f t="shared" si="5"/>
        <v>561600</v>
      </c>
      <c r="C32" s="25">
        <f t="shared" si="3"/>
        <v>734400</v>
      </c>
      <c r="D32" s="45">
        <v>0.7</v>
      </c>
      <c r="E32" s="28"/>
      <c r="F32" s="46"/>
      <c r="G32" s="46"/>
      <c r="H32" s="47"/>
    </row>
    <row r="33" spans="2:8" ht="12.75" customHeight="1">
      <c r="B33" s="25">
        <f t="shared" si="5"/>
        <v>734400</v>
      </c>
      <c r="C33" s="25">
        <f t="shared" si="3"/>
        <v>964800</v>
      </c>
      <c r="D33" s="45">
        <v>0.72</v>
      </c>
      <c r="E33" s="28"/>
      <c r="F33" s="46"/>
      <c r="G33" s="46"/>
      <c r="H33" s="47"/>
    </row>
    <row r="34" spans="2:8" ht="13.5" thickBot="1">
      <c r="B34" s="48">
        <f t="shared" si="5"/>
        <v>964800</v>
      </c>
      <c r="C34" s="49"/>
      <c r="D34" s="50">
        <v>0.74</v>
      </c>
      <c r="E34" s="28"/>
      <c r="F34" s="46"/>
      <c r="G34" s="46"/>
      <c r="H34" s="47"/>
    </row>
    <row r="35" spans="1:8" s="51" customFormat="1" ht="72" customHeight="1" thickBot="1">
      <c r="A35" s="13"/>
      <c r="B35" s="127" t="s">
        <v>4</v>
      </c>
      <c r="C35" s="127"/>
      <c r="D35" s="127"/>
      <c r="E35" s="127"/>
      <c r="F35" s="127"/>
      <c r="G35" s="127"/>
      <c r="H35" s="127"/>
    </row>
    <row r="36" spans="1:8" s="51" customFormat="1" ht="15.75" customHeight="1" thickBot="1">
      <c r="A36" s="52"/>
      <c r="B36" s="115" t="s">
        <v>0</v>
      </c>
      <c r="C36" s="116"/>
      <c r="D36" s="117"/>
      <c r="E36" s="53"/>
      <c r="F36" s="115" t="s">
        <v>31</v>
      </c>
      <c r="G36" s="116"/>
      <c r="H36" s="117"/>
    </row>
    <row r="37" spans="1:8" s="51" customFormat="1" ht="26.25" customHeight="1" thickBot="1">
      <c r="A37" s="52"/>
      <c r="B37" s="128" t="s">
        <v>95</v>
      </c>
      <c r="C37" s="129"/>
      <c r="D37" s="121" t="s">
        <v>2</v>
      </c>
      <c r="E37" s="53"/>
      <c r="F37" s="130" t="s">
        <v>95</v>
      </c>
      <c r="G37" s="131"/>
      <c r="H37" s="121" t="s">
        <v>2</v>
      </c>
    </row>
    <row r="38" spans="1:8" s="51" customFormat="1" ht="14.25" customHeight="1" thickBot="1">
      <c r="A38" s="52"/>
      <c r="B38" s="54" t="s">
        <v>29</v>
      </c>
      <c r="C38" s="55" t="s">
        <v>30</v>
      </c>
      <c r="D38" s="122"/>
      <c r="E38" s="53"/>
      <c r="F38" s="56" t="s">
        <v>29</v>
      </c>
      <c r="G38" s="21" t="s">
        <v>30</v>
      </c>
      <c r="H38" s="122"/>
    </row>
    <row r="39" spans="1:9" s="51" customFormat="1" ht="14.25" customHeight="1">
      <c r="A39" s="57"/>
      <c r="B39" s="58">
        <v>15000</v>
      </c>
      <c r="C39" s="59">
        <f>B40</f>
        <v>27000</v>
      </c>
      <c r="D39" s="26">
        <v>0.81</v>
      </c>
      <c r="E39" s="53"/>
      <c r="F39" s="60">
        <v>3500</v>
      </c>
      <c r="G39" s="58">
        <f>F40</f>
        <v>6500</v>
      </c>
      <c r="H39" s="61">
        <v>0.81</v>
      </c>
      <c r="I39" s="62"/>
    </row>
    <row r="40" spans="1:9" s="51" customFormat="1" ht="14.25" customHeight="1">
      <c r="A40" s="57"/>
      <c r="B40" s="63">
        <v>27000</v>
      </c>
      <c r="C40" s="59">
        <f>B41</f>
        <v>50000</v>
      </c>
      <c r="D40" s="30">
        <v>0.82</v>
      </c>
      <c r="E40" s="53"/>
      <c r="F40" s="64">
        <v>6500</v>
      </c>
      <c r="G40" s="58">
        <f>F41</f>
        <v>10000</v>
      </c>
      <c r="H40" s="45">
        <v>0.82</v>
      </c>
      <c r="I40" s="62"/>
    </row>
    <row r="41" spans="1:9" s="51" customFormat="1" ht="13.5" thickBot="1">
      <c r="A41" s="57"/>
      <c r="B41" s="65">
        <v>50000</v>
      </c>
      <c r="C41" s="66"/>
      <c r="D41" s="34">
        <v>0.83</v>
      </c>
      <c r="E41" s="53"/>
      <c r="F41" s="67">
        <v>10000</v>
      </c>
      <c r="G41" s="65"/>
      <c r="H41" s="50">
        <v>0.83</v>
      </c>
      <c r="I41" s="62"/>
    </row>
    <row r="42" spans="1:8" s="51" customFormat="1" ht="12.75">
      <c r="A42" s="52"/>
      <c r="B42" s="46"/>
      <c r="C42" s="46"/>
      <c r="D42" s="47"/>
      <c r="E42" s="28"/>
      <c r="F42" s="46"/>
      <c r="G42" s="46"/>
      <c r="H42" s="47"/>
    </row>
    <row r="43" spans="2:8" ht="36" customHeight="1">
      <c r="B43" s="125" t="s">
        <v>5</v>
      </c>
      <c r="C43" s="125"/>
      <c r="D43" s="125"/>
      <c r="E43" s="125"/>
      <c r="F43" s="125"/>
      <c r="G43" s="125"/>
      <c r="H43" s="125"/>
    </row>
    <row r="44" spans="2:8" ht="37.5" customHeight="1">
      <c r="B44" s="125" t="s">
        <v>33</v>
      </c>
      <c r="C44" s="125"/>
      <c r="D44" s="125"/>
      <c r="E44" s="125"/>
      <c r="F44" s="125"/>
      <c r="G44" s="125"/>
      <c r="H44" s="125"/>
    </row>
    <row r="45" spans="2:8" ht="33" customHeight="1">
      <c r="B45" s="126" t="s">
        <v>27</v>
      </c>
      <c r="C45" s="126"/>
      <c r="D45" s="126"/>
      <c r="E45" s="126"/>
      <c r="F45" s="126"/>
      <c r="G45" s="126"/>
      <c r="H45" s="126"/>
    </row>
  </sheetData>
  <sheetProtection/>
  <mergeCells count="26">
    <mergeCell ref="H37:H38"/>
    <mergeCell ref="B43:H43"/>
    <mergeCell ref="B44:H44"/>
    <mergeCell ref="B45:H45"/>
    <mergeCell ref="H23:H24"/>
    <mergeCell ref="B35:H35"/>
    <mergeCell ref="B36:D36"/>
    <mergeCell ref="F36:H36"/>
    <mergeCell ref="B37:C37"/>
    <mergeCell ref="D37:D38"/>
    <mergeCell ref="F37:G37"/>
    <mergeCell ref="B23:C23"/>
    <mergeCell ref="D23:D24"/>
    <mergeCell ref="F23:G23"/>
    <mergeCell ref="B5:H5"/>
    <mergeCell ref="B3:H3"/>
    <mergeCell ref="B20:H20"/>
    <mergeCell ref="B22:D22"/>
    <mergeCell ref="F22:H22"/>
    <mergeCell ref="B4:C4"/>
    <mergeCell ref="B8:C8"/>
    <mergeCell ref="D8:D9"/>
    <mergeCell ref="B7:D7"/>
    <mergeCell ref="F7:H7"/>
    <mergeCell ref="F8:G8"/>
    <mergeCell ref="H8:H9"/>
  </mergeCells>
  <printOptions/>
  <pageMargins left="0.5118110236220472" right="0.37" top="0.2" bottom="0.2755905511811024" header="0.15748031496062992" footer="0.1574803149606299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8"/>
  <sheetViews>
    <sheetView view="pageBreakPreview" zoomScaleSheetLayoutView="100" zoomScalePageLayoutView="0" workbookViewId="0" topLeftCell="A16">
      <selection activeCell="C22" sqref="C22"/>
    </sheetView>
  </sheetViews>
  <sheetFormatPr defaultColWidth="8.8515625" defaultRowHeight="12.75"/>
  <cols>
    <col min="1" max="1" width="12.7109375" style="68" customWidth="1"/>
    <col min="2" max="2" width="30.421875" style="68" customWidth="1"/>
    <col min="3" max="3" width="31.28125" style="68" customWidth="1"/>
    <col min="4" max="4" width="20.8515625" style="68" customWidth="1"/>
    <col min="5" max="5" width="10.421875" style="68" customWidth="1"/>
    <col min="6" max="6" width="19.00390625" style="68" customWidth="1"/>
    <col min="7" max="7" width="10.28125" style="72" bestFit="1" customWidth="1"/>
    <col min="8" max="16384" width="8.8515625" style="68" customWidth="1"/>
  </cols>
  <sheetData>
    <row r="1" spans="2:4" ht="12.75">
      <c r="B1" s="69"/>
      <c r="C1" s="70"/>
      <c r="D1" s="71"/>
    </row>
    <row r="2" spans="2:6" ht="12.75" customHeight="1">
      <c r="B2" s="152" t="s">
        <v>6</v>
      </c>
      <c r="C2" s="152"/>
      <c r="D2" s="152"/>
      <c r="E2" s="152"/>
      <c r="F2" s="152"/>
    </row>
    <row r="3" spans="2:6" ht="79.5" customHeight="1">
      <c r="B3" s="153" t="s">
        <v>25</v>
      </c>
      <c r="C3" s="153"/>
      <c r="D3" s="153"/>
      <c r="E3" s="153"/>
      <c r="F3" s="153"/>
    </row>
    <row r="4" spans="1:254" ht="69" customHeight="1">
      <c r="A4" s="73"/>
      <c r="B4" s="157" t="s">
        <v>47</v>
      </c>
      <c r="C4" s="157"/>
      <c r="D4" s="157"/>
      <c r="E4" s="157"/>
      <c r="F4" s="157"/>
      <c r="G4" s="74"/>
      <c r="H4" s="7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</row>
    <row r="5" spans="2:6" ht="30" customHeight="1">
      <c r="B5" s="138" t="s">
        <v>86</v>
      </c>
      <c r="C5" s="138"/>
      <c r="D5" s="138"/>
      <c r="E5" s="138"/>
      <c r="F5" s="138"/>
    </row>
    <row r="6" spans="2:6" ht="27.75" customHeight="1">
      <c r="B6" s="154" t="s">
        <v>7</v>
      </c>
      <c r="C6" s="154"/>
      <c r="D6" s="154"/>
      <c r="E6" s="154"/>
      <c r="F6" s="154"/>
    </row>
    <row r="7" spans="2:6" ht="34.5" customHeight="1">
      <c r="B7" s="155" t="s">
        <v>36</v>
      </c>
      <c r="C7" s="156"/>
      <c r="D7" s="156"/>
      <c r="E7" s="156"/>
      <c r="F7" s="156"/>
    </row>
    <row r="8" spans="2:6" ht="36" customHeight="1">
      <c r="B8" s="138" t="s">
        <v>37</v>
      </c>
      <c r="C8" s="138"/>
      <c r="D8" s="138"/>
      <c r="E8" s="138"/>
      <c r="F8" s="138"/>
    </row>
    <row r="9" spans="2:6" ht="12.75">
      <c r="B9" s="138" t="s">
        <v>88</v>
      </c>
      <c r="C9" s="138"/>
      <c r="D9" s="138"/>
      <c r="E9" s="138"/>
      <c r="F9" s="138"/>
    </row>
    <row r="10" spans="2:6" ht="35.25" customHeight="1">
      <c r="B10" s="138" t="s">
        <v>38</v>
      </c>
      <c r="C10" s="138"/>
      <c r="D10" s="138"/>
      <c r="E10" s="138"/>
      <c r="F10" s="138"/>
    </row>
    <row r="11" spans="2:6" ht="18" customHeight="1">
      <c r="B11" s="138" t="s">
        <v>44</v>
      </c>
      <c r="C11" s="138"/>
      <c r="D11" s="138"/>
      <c r="E11" s="138"/>
      <c r="F11" s="138"/>
    </row>
    <row r="12" spans="2:6" ht="12.75">
      <c r="B12" s="139" t="s">
        <v>8</v>
      </c>
      <c r="C12" s="139"/>
      <c r="D12" s="139"/>
      <c r="E12" s="139"/>
      <c r="F12" s="139"/>
    </row>
    <row r="13" spans="2:6" ht="50.25" customHeight="1">
      <c r="B13" s="138" t="s">
        <v>28</v>
      </c>
      <c r="C13" s="138"/>
      <c r="D13" s="138"/>
      <c r="E13" s="138"/>
      <c r="F13" s="138"/>
    </row>
    <row r="14" spans="2:6" ht="27" customHeight="1">
      <c r="B14" s="138" t="s">
        <v>39</v>
      </c>
      <c r="C14" s="138"/>
      <c r="D14" s="138"/>
      <c r="E14" s="138"/>
      <c r="F14" s="138"/>
    </row>
    <row r="15" spans="2:6" ht="96" customHeight="1">
      <c r="B15" s="138" t="s">
        <v>24</v>
      </c>
      <c r="C15" s="138"/>
      <c r="D15" s="138"/>
      <c r="E15" s="138"/>
      <c r="F15" s="138"/>
    </row>
    <row r="16" spans="2:6" ht="9" customHeight="1" thickBot="1">
      <c r="B16" s="142"/>
      <c r="C16" s="142"/>
      <c r="D16" s="142"/>
      <c r="E16" s="142"/>
      <c r="F16" s="142"/>
    </row>
    <row r="17" spans="2:6" ht="20.25" customHeight="1" thickBot="1">
      <c r="B17" s="145" t="s">
        <v>34</v>
      </c>
      <c r="C17" s="146"/>
      <c r="D17" s="146"/>
      <c r="E17" s="146"/>
      <c r="F17" s="147"/>
    </row>
    <row r="18" spans="2:6" ht="70.5" customHeight="1">
      <c r="B18" s="148"/>
      <c r="C18" s="76" t="s">
        <v>90</v>
      </c>
      <c r="D18" s="150" t="s">
        <v>35</v>
      </c>
      <c r="E18" s="151"/>
      <c r="F18" s="76" t="s">
        <v>40</v>
      </c>
    </row>
    <row r="19" spans="2:6" ht="12.75" customHeight="1" thickBot="1">
      <c r="B19" s="149"/>
      <c r="C19" s="77" t="s">
        <v>41</v>
      </c>
      <c r="D19" s="158" t="s">
        <v>42</v>
      </c>
      <c r="E19" s="159"/>
      <c r="F19" s="77" t="s">
        <v>43</v>
      </c>
    </row>
    <row r="20" spans="2:6" ht="12.75" customHeight="1">
      <c r="B20" s="78" t="s">
        <v>45</v>
      </c>
      <c r="C20" s="79">
        <v>0.7</v>
      </c>
      <c r="D20" s="160">
        <v>0.7</v>
      </c>
      <c r="E20" s="161"/>
      <c r="F20" s="80">
        <v>1</v>
      </c>
    </row>
    <row r="21" spans="2:6" ht="12.75" customHeight="1">
      <c r="B21" s="81" t="s">
        <v>46</v>
      </c>
      <c r="C21" s="82">
        <v>0.9</v>
      </c>
      <c r="D21" s="162">
        <v>0.9</v>
      </c>
      <c r="E21" s="163"/>
      <c r="F21" s="83">
        <v>1</v>
      </c>
    </row>
    <row r="22" spans="2:7" ht="12.75">
      <c r="B22" s="81" t="s">
        <v>9</v>
      </c>
      <c r="C22" s="84">
        <v>1.1</v>
      </c>
      <c r="D22" s="134">
        <v>1.1</v>
      </c>
      <c r="E22" s="135"/>
      <c r="F22" s="83">
        <v>1.1</v>
      </c>
      <c r="G22" s="85"/>
    </row>
    <row r="23" spans="2:7" ht="12.75">
      <c r="B23" s="81" t="s">
        <v>10</v>
      </c>
      <c r="C23" s="84">
        <v>1.1</v>
      </c>
      <c r="D23" s="134">
        <v>1.1</v>
      </c>
      <c r="E23" s="135"/>
      <c r="F23" s="83">
        <v>1.1</v>
      </c>
      <c r="G23" s="85"/>
    </row>
    <row r="24" spans="2:7" ht="12.75">
      <c r="B24" s="81" t="s">
        <v>11</v>
      </c>
      <c r="C24" s="84">
        <v>1.1</v>
      </c>
      <c r="D24" s="134">
        <v>1.1</v>
      </c>
      <c r="E24" s="135"/>
      <c r="F24" s="83">
        <v>1.1</v>
      </c>
      <c r="G24" s="85"/>
    </row>
    <row r="25" spans="2:7" ht="12.75">
      <c r="B25" s="81" t="s">
        <v>12</v>
      </c>
      <c r="C25" s="84">
        <v>1</v>
      </c>
      <c r="D25" s="134">
        <v>1</v>
      </c>
      <c r="E25" s="135"/>
      <c r="F25" s="83">
        <v>1</v>
      </c>
      <c r="G25" s="85"/>
    </row>
    <row r="26" spans="2:7" ht="12.75">
      <c r="B26" s="81" t="s">
        <v>13</v>
      </c>
      <c r="C26" s="84">
        <v>0.8</v>
      </c>
      <c r="D26" s="134">
        <v>0.8</v>
      </c>
      <c r="E26" s="135"/>
      <c r="F26" s="83">
        <v>1</v>
      </c>
      <c r="G26" s="85"/>
    </row>
    <row r="27" spans="2:7" ht="12.75">
      <c r="B27" s="81" t="s">
        <v>14</v>
      </c>
      <c r="C27" s="84">
        <v>0.8</v>
      </c>
      <c r="D27" s="134">
        <v>0.8</v>
      </c>
      <c r="E27" s="135"/>
      <c r="F27" s="83">
        <v>1</v>
      </c>
      <c r="G27" s="85"/>
    </row>
    <row r="28" spans="2:7" ht="12.75">
      <c r="B28" s="81" t="s">
        <v>15</v>
      </c>
      <c r="C28" s="86">
        <v>1.15</v>
      </c>
      <c r="D28" s="136">
        <v>1.15</v>
      </c>
      <c r="E28" s="137"/>
      <c r="F28" s="87">
        <v>1.15</v>
      </c>
      <c r="G28" s="85"/>
    </row>
    <row r="29" spans="2:7" ht="12.75">
      <c r="B29" s="81" t="s">
        <v>16</v>
      </c>
      <c r="C29" s="86">
        <v>1.15</v>
      </c>
      <c r="D29" s="136">
        <v>1.15</v>
      </c>
      <c r="E29" s="137"/>
      <c r="F29" s="87">
        <v>1.15</v>
      </c>
      <c r="G29" s="85"/>
    </row>
    <row r="30" spans="2:7" ht="12.75">
      <c r="B30" s="81" t="s">
        <v>17</v>
      </c>
      <c r="C30" s="84">
        <v>1.2</v>
      </c>
      <c r="D30" s="134">
        <v>1.2</v>
      </c>
      <c r="E30" s="135"/>
      <c r="F30" s="83">
        <v>1.2</v>
      </c>
      <c r="G30" s="88"/>
    </row>
    <row r="31" spans="2:7" ht="13.5" thickBot="1">
      <c r="B31" s="89" t="s">
        <v>18</v>
      </c>
      <c r="C31" s="90">
        <v>1.2</v>
      </c>
      <c r="D31" s="143">
        <v>1.2</v>
      </c>
      <c r="E31" s="144"/>
      <c r="F31" s="91">
        <v>1.2</v>
      </c>
      <c r="G31" s="88"/>
    </row>
    <row r="32" spans="2:7" ht="12.75">
      <c r="B32" s="92"/>
      <c r="C32" s="93"/>
      <c r="D32" s="94"/>
      <c r="E32" s="94"/>
      <c r="G32" s="85"/>
    </row>
    <row r="33" spans="2:6" ht="13.5" customHeight="1">
      <c r="B33" s="138" t="s">
        <v>26</v>
      </c>
      <c r="C33" s="138"/>
      <c r="D33" s="138"/>
      <c r="E33" s="95"/>
      <c r="F33" s="95"/>
    </row>
    <row r="34" spans="2:6" ht="16.5" customHeight="1">
      <c r="B34" s="139" t="s">
        <v>19</v>
      </c>
      <c r="C34" s="139"/>
      <c r="D34" s="139"/>
      <c r="E34" s="139"/>
      <c r="F34" s="139"/>
    </row>
    <row r="35" spans="2:6" ht="34.5" customHeight="1">
      <c r="B35" s="138" t="s">
        <v>20</v>
      </c>
      <c r="C35" s="138"/>
      <c r="D35" s="138"/>
      <c r="E35" s="138"/>
      <c r="F35" s="138"/>
    </row>
    <row r="36" spans="2:6" ht="43.5" customHeight="1">
      <c r="B36" s="140" t="s">
        <v>21</v>
      </c>
      <c r="C36" s="141"/>
      <c r="D36" s="141"/>
      <c r="E36" s="141"/>
      <c r="F36" s="141"/>
    </row>
    <row r="37" spans="2:6" ht="33" customHeight="1">
      <c r="B37" s="140" t="s">
        <v>22</v>
      </c>
      <c r="C37" s="141"/>
      <c r="D37" s="141"/>
      <c r="E37" s="141"/>
      <c r="F37" s="141"/>
    </row>
    <row r="38" spans="2:6" ht="29.25" customHeight="1">
      <c r="B38" s="142" t="s">
        <v>23</v>
      </c>
      <c r="C38" s="142"/>
      <c r="D38" s="142"/>
      <c r="E38" s="142"/>
      <c r="F38" s="142"/>
    </row>
  </sheetData>
  <sheetProtection/>
  <mergeCells count="37">
    <mergeCell ref="D19:E19"/>
    <mergeCell ref="D20:E20"/>
    <mergeCell ref="D21:E21"/>
    <mergeCell ref="D22:E22"/>
    <mergeCell ref="D23:E23"/>
    <mergeCell ref="B2:F2"/>
    <mergeCell ref="B3:F3"/>
    <mergeCell ref="B5:F5"/>
    <mergeCell ref="B6:F6"/>
    <mergeCell ref="B7:F7"/>
    <mergeCell ref="B4:F4"/>
    <mergeCell ref="B38:F38"/>
    <mergeCell ref="D29:E29"/>
    <mergeCell ref="D30:E30"/>
    <mergeCell ref="D31:E31"/>
    <mergeCell ref="B8:F8"/>
    <mergeCell ref="B10:F10"/>
    <mergeCell ref="B11:F11"/>
    <mergeCell ref="B12:F12"/>
    <mergeCell ref="B13:F13"/>
    <mergeCell ref="B9:F9"/>
    <mergeCell ref="B14:F14"/>
    <mergeCell ref="B15:F15"/>
    <mergeCell ref="B16:F16"/>
    <mergeCell ref="B17:F17"/>
    <mergeCell ref="B18:B19"/>
    <mergeCell ref="D18:E18"/>
    <mergeCell ref="B33:D33"/>
    <mergeCell ref="B34:F34"/>
    <mergeCell ref="B35:F35"/>
    <mergeCell ref="B36:F36"/>
    <mergeCell ref="B37:F37"/>
    <mergeCell ref="D24:E24"/>
    <mergeCell ref="D25:E25"/>
    <mergeCell ref="D26:E26"/>
    <mergeCell ref="D27:E27"/>
    <mergeCell ref="D28:E28"/>
  </mergeCells>
  <printOptions/>
  <pageMargins left="0.2755905511811024" right="0.03937007874015748" top="0.35433070866141736" bottom="0.472440944881889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NotePad.by</cp:lastModifiedBy>
  <cp:lastPrinted>2016-02-11T12:52:38Z</cp:lastPrinted>
  <dcterms:created xsi:type="dcterms:W3CDTF">2011-12-12T09:19:46Z</dcterms:created>
  <dcterms:modified xsi:type="dcterms:W3CDTF">2016-10-26T18:40:59Z</dcterms:modified>
  <cp:category/>
  <cp:version/>
  <cp:contentType/>
  <cp:contentStatus/>
</cp:coreProperties>
</file>